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<sst xmlns="http://schemas.openxmlformats.org/spreadsheetml/2006/main" count="41" uniqueCount="22">
  <si>
    <t xml:space="preserve">California Bluebird Recovery Program  Thirty Year Results – All Species</t>
  </si>
  <si>
    <t xml:space="preserve"> </t>
  </si>
  <si>
    <t xml:space="preserve">Average*</t>
  </si>
  <si>
    <t xml:space="preserve">Counties </t>
  </si>
  <si>
    <t xml:space="preserve">Reporters</t>
  </si>
  <si>
    <t xml:space="preserve">Species </t>
  </si>
  <si>
    <t xml:space="preserve">Boxes (N) </t>
  </si>
  <si>
    <t xml:space="preserve">Tries (T) </t>
  </si>
  <si>
    <t xml:space="preserve">T/N</t>
  </si>
  <si>
    <t xml:space="preserve">Eggs (E) </t>
  </si>
  <si>
    <t xml:space="preserve">E/N </t>
  </si>
  <si>
    <t xml:space="preserve">E/T</t>
  </si>
  <si>
    <t xml:space="preserve">Chicks (H) </t>
  </si>
  <si>
    <t xml:space="preserve">H/N</t>
  </si>
  <si>
    <t xml:space="preserve">H/T</t>
  </si>
  <si>
    <t xml:space="preserve">H/E</t>
  </si>
  <si>
    <t xml:space="preserve">Fledged (F) </t>
  </si>
  <si>
    <t xml:space="preserve">F/N</t>
  </si>
  <si>
    <t xml:space="preserve">F/T</t>
  </si>
  <si>
    <t xml:space="preserve">F/E</t>
  </si>
  <si>
    <t xml:space="preserve">F/H </t>
  </si>
  <si>
    <t xml:space="preserve">*Average: average of non-zero values for 29 years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</si>
</sst>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%"/>
    <numFmt numFmtId="167" formatCode="0.0%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30078125" defaultRowHeight="12.8" customHeight="true" zeroHeight="false" outlineLevelRow="0" outlineLevelCol="0"/>
  <cols>
    <col collapsed="false" customWidth="true" hidden="false" outlineLevel="0" max="1" min="1" style="1" width="15.63"/>
    <col collapsed="false" customWidth="true" hidden="false" outlineLevel="0" max="2" min="2" style="2" width="7.68"/>
    <col collapsed="false" customWidth="true" hidden="false" outlineLevel="0" max="3" min="3" style="2" width="6.49"/>
    <col collapsed="false" customWidth="true" hidden="false" outlineLevel="0" max="4" min="4" style="2" width="7.38"/>
    <col collapsed="false" customWidth="true" hidden="false" outlineLevel="0" max="24" min="5" style="2" width="7.54"/>
    <col collapsed="false" customWidth="true" hidden="false" outlineLevel="0" max="31" min="25" style="2" width="10.42"/>
    <col collapsed="false" customWidth="true" hidden="false" outlineLevel="0" max="32" min="32" style="3" width="10.42"/>
  </cols>
  <sheetData>
    <row r="1" s="1" customFormat="true" ht="12.8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true" ht="12.8" hidden="false" customHeight="false" outlineLevel="0" collapsed="false">
      <c r="A2" s="1" t="s">
        <v>1</v>
      </c>
      <c r="B2" s="5" t="n">
        <v>1996</v>
      </c>
      <c r="C2" s="5" t="n">
        <v>1997</v>
      </c>
      <c r="D2" s="5" t="n">
        <v>1998</v>
      </c>
      <c r="E2" s="5" t="n">
        <v>1999</v>
      </c>
      <c r="F2" s="5" t="n">
        <v>2000</v>
      </c>
      <c r="G2" s="5" t="n">
        <v>2001</v>
      </c>
      <c r="H2" s="5" t="n">
        <v>2002</v>
      </c>
      <c r="I2" s="5" t="n">
        <v>2003</v>
      </c>
      <c r="J2" s="5" t="n">
        <v>2004</v>
      </c>
      <c r="K2" s="5" t="n">
        <v>2005</v>
      </c>
      <c r="L2" s="5" t="n">
        <v>2006</v>
      </c>
      <c r="M2" s="5" t="n">
        <v>2007</v>
      </c>
      <c r="N2" s="5" t="n">
        <v>2008</v>
      </c>
      <c r="O2" s="5" t="n">
        <v>2009</v>
      </c>
      <c r="P2" s="5" t="n">
        <v>2010</v>
      </c>
      <c r="Q2" s="5" t="n">
        <v>2011</v>
      </c>
      <c r="R2" s="5" t="n">
        <v>2012</v>
      </c>
      <c r="S2" s="5" t="n">
        <v>2013</v>
      </c>
      <c r="T2" s="5" t="n">
        <v>2014</v>
      </c>
      <c r="U2" s="5" t="n">
        <v>2015</v>
      </c>
      <c r="V2" s="5" t="n">
        <v>2016</v>
      </c>
      <c r="W2" s="5" t="n">
        <v>2017</v>
      </c>
      <c r="X2" s="5" t="n">
        <v>2018</v>
      </c>
      <c r="Y2" s="5" t="n">
        <v>2019</v>
      </c>
      <c r="Z2" s="5" t="n">
        <v>2020</v>
      </c>
      <c r="AA2" s="5" t="n">
        <v>2021</v>
      </c>
      <c r="AB2" s="5" t="n">
        <v>2022</v>
      </c>
      <c r="AC2" s="5" t="n">
        <v>2023</v>
      </c>
      <c r="AD2" s="5" t="n">
        <v>2024</v>
      </c>
      <c r="AE2" s="5" t="n">
        <v>2025</v>
      </c>
      <c r="AF2" s="6" t="s">
        <v>2</v>
      </c>
      <c r="AG2" s="5"/>
    </row>
    <row r="3" customFormat="false" ht="12.8" hidden="false" customHeight="false" outlineLevel="0" collapsed="false">
      <c r="A3" s="1" t="s">
        <v>3</v>
      </c>
      <c r="B3" s="7" t="n">
        <v>21</v>
      </c>
      <c r="C3" s="7" t="n">
        <v>31</v>
      </c>
      <c r="D3" s="7" t="n">
        <v>33</v>
      </c>
      <c r="E3" s="7" t="n">
        <v>37</v>
      </c>
      <c r="F3" s="7" t="n">
        <v>33</v>
      </c>
      <c r="G3" s="7" t="n">
        <v>26</v>
      </c>
      <c r="H3" s="7" t="n">
        <v>28</v>
      </c>
      <c r="I3" s="7" t="n">
        <v>30</v>
      </c>
      <c r="J3" s="7" t="n">
        <v>25</v>
      </c>
      <c r="K3" s="7" t="n">
        <v>25</v>
      </c>
      <c r="L3" s="8" t="n">
        <v>19</v>
      </c>
      <c r="M3" s="7" t="n">
        <v>22</v>
      </c>
      <c r="N3" s="7" t="n">
        <v>23</v>
      </c>
      <c r="O3" s="7" t="n">
        <v>19</v>
      </c>
      <c r="P3" s="7" t="n">
        <v>24</v>
      </c>
      <c r="Q3" s="7" t="n">
        <v>24</v>
      </c>
      <c r="R3" s="7" t="n">
        <v>20</v>
      </c>
      <c r="S3" s="7" t="n">
        <v>20</v>
      </c>
      <c r="T3" s="7" t="n">
        <v>20</v>
      </c>
      <c r="U3" s="7" t="n">
        <v>24</v>
      </c>
      <c r="V3" s="7" t="n">
        <v>21</v>
      </c>
      <c r="W3" s="7" t="n">
        <v>20</v>
      </c>
      <c r="X3" s="7" t="n">
        <v>20</v>
      </c>
      <c r="Y3" s="7" t="n">
        <v>24</v>
      </c>
      <c r="Z3" s="7" t="n">
        <v>24</v>
      </c>
      <c r="AA3" s="7" t="n">
        <v>26</v>
      </c>
      <c r="AB3" s="7" t="n">
        <v>22</v>
      </c>
      <c r="AC3" s="7" t="n">
        <v>27</v>
      </c>
      <c r="AD3" s="7" t="n">
        <v>23</v>
      </c>
      <c r="AE3" s="7" t="n">
        <v>23</v>
      </c>
      <c r="AF3" s="9" t="n">
        <f aca="false">SUM(B3:AD3)/COUNTIF(B3:AD3,"&gt;0")</f>
        <v>24.5172413793103</v>
      </c>
      <c r="AG3" s="1" t="s">
        <v>3</v>
      </c>
    </row>
    <row r="4" customFormat="false" ht="12.8" hidden="false" customHeight="false" outlineLevel="0" collapsed="false">
      <c r="A4" s="1" t="s">
        <v>4</v>
      </c>
      <c r="B4" s="7" t="n">
        <v>169</v>
      </c>
      <c r="C4" s="7" t="n">
        <v>293</v>
      </c>
      <c r="D4" s="7" t="n">
        <v>326</v>
      </c>
      <c r="E4" s="7" t="n">
        <v>264</v>
      </c>
      <c r="F4" s="7" t="n">
        <v>178</v>
      </c>
      <c r="G4" s="7" t="n">
        <v>175</v>
      </c>
      <c r="H4" s="7" t="n">
        <v>193</v>
      </c>
      <c r="I4" s="7" t="n">
        <v>163</v>
      </c>
      <c r="J4" s="7" t="n">
        <v>176</v>
      </c>
      <c r="K4" s="7" t="n">
        <v>148</v>
      </c>
      <c r="L4" s="7" t="n">
        <v>152</v>
      </c>
      <c r="M4" s="7" t="n">
        <v>128</v>
      </c>
      <c r="N4" s="7" t="n">
        <v>163</v>
      </c>
      <c r="O4" s="7" t="n">
        <v>174</v>
      </c>
      <c r="P4" s="7" t="n">
        <v>192</v>
      </c>
      <c r="Q4" s="7" t="n">
        <v>168</v>
      </c>
      <c r="R4" s="7" t="n">
        <v>170</v>
      </c>
      <c r="S4" s="7" t="n">
        <v>169</v>
      </c>
      <c r="T4" s="7" t="n">
        <v>157</v>
      </c>
      <c r="U4" s="7" t="n">
        <v>160</v>
      </c>
      <c r="V4" s="7" t="n">
        <v>178</v>
      </c>
      <c r="W4" s="7" t="n">
        <v>169</v>
      </c>
      <c r="X4" s="7" t="n">
        <v>172</v>
      </c>
      <c r="Y4" s="7" t="n">
        <v>170</v>
      </c>
      <c r="Z4" s="7" t="n">
        <v>127</v>
      </c>
      <c r="AA4" s="7" t="n">
        <v>155</v>
      </c>
      <c r="AB4" s="7" t="n">
        <v>160</v>
      </c>
      <c r="AC4" s="7" t="n">
        <v>171</v>
      </c>
      <c r="AD4" s="7" t="n">
        <v>204</v>
      </c>
      <c r="AE4" s="7" t="n">
        <v>261</v>
      </c>
      <c r="AF4" s="9" t="n">
        <f aca="false">SUM(B4:AD4)/COUNTIF(B4:AD4,"&gt;0")</f>
        <v>180.137931034483</v>
      </c>
      <c r="AG4" s="1" t="s">
        <v>4</v>
      </c>
    </row>
    <row r="5" customFormat="false" ht="12.8" hidden="false" customHeight="false" outlineLevel="0" collapsed="false">
      <c r="A5" s="1" t="s">
        <v>5</v>
      </c>
      <c r="B5" s="7" t="n">
        <v>16</v>
      </c>
      <c r="C5" s="7" t="n">
        <v>17</v>
      </c>
      <c r="D5" s="7" t="n">
        <v>16</v>
      </c>
      <c r="E5" s="7" t="n">
        <v>20</v>
      </c>
      <c r="F5" s="7" t="n">
        <v>20</v>
      </c>
      <c r="G5" s="7" t="n">
        <v>18</v>
      </c>
      <c r="H5" s="7" t="n">
        <v>18</v>
      </c>
      <c r="I5" s="7" t="n">
        <v>18</v>
      </c>
      <c r="J5" s="7" t="n">
        <v>18</v>
      </c>
      <c r="K5" s="7" t="n">
        <v>19</v>
      </c>
      <c r="L5" s="7" t="n">
        <v>20</v>
      </c>
      <c r="M5" s="7" t="n">
        <v>20</v>
      </c>
      <c r="N5" s="7" t="n">
        <v>18</v>
      </c>
      <c r="O5" s="7" t="n">
        <v>17</v>
      </c>
      <c r="P5" s="7" t="n">
        <v>23</v>
      </c>
      <c r="Q5" s="7" t="n">
        <v>26</v>
      </c>
      <c r="R5" s="7" t="n">
        <v>21</v>
      </c>
      <c r="S5" s="7" t="n">
        <v>24</v>
      </c>
      <c r="T5" s="7" t="n">
        <v>21</v>
      </c>
      <c r="U5" s="7" t="n">
        <v>20</v>
      </c>
      <c r="V5" s="7" t="n">
        <v>21</v>
      </c>
      <c r="W5" s="7" t="n">
        <v>20</v>
      </c>
      <c r="X5" s="7" t="n">
        <v>19</v>
      </c>
      <c r="Y5" s="7" t="n">
        <v>19</v>
      </c>
      <c r="Z5" s="7" t="n">
        <v>19</v>
      </c>
      <c r="AA5" s="7" t="n">
        <v>20</v>
      </c>
      <c r="AB5" s="7" t="n">
        <v>20</v>
      </c>
      <c r="AC5" s="7" t="n">
        <v>18</v>
      </c>
      <c r="AD5" s="7" t="n">
        <v>23</v>
      </c>
      <c r="AE5" s="7" t="n">
        <v>21</v>
      </c>
      <c r="AF5" s="9" t="n">
        <f aca="false">SUM(B5:AD5)/COUNTIF(B5:AD5,"&gt;0")</f>
        <v>19.6206896551724</v>
      </c>
      <c r="AG5" s="1" t="s">
        <v>5</v>
      </c>
    </row>
    <row r="6" customFormat="false" ht="12.8" hidden="false" customHeight="false" outlineLevel="0" collapsed="false">
      <c r="A6" s="1" t="s">
        <v>6</v>
      </c>
      <c r="B6" s="7" t="n">
        <v>2400</v>
      </c>
      <c r="C6" s="7" t="n">
        <v>3642</v>
      </c>
      <c r="D6" s="7" t="n">
        <v>4142</v>
      </c>
      <c r="E6" s="7" t="n">
        <v>4596</v>
      </c>
      <c r="F6" s="7" t="n">
        <v>4167</v>
      </c>
      <c r="G6" s="7" t="n">
        <v>4209</v>
      </c>
      <c r="H6" s="7" t="n">
        <v>4027</v>
      </c>
      <c r="I6" s="7" t="n">
        <v>4055</v>
      </c>
      <c r="J6" s="7" t="n">
        <v>4129</v>
      </c>
      <c r="K6" s="7" t="n">
        <v>5139</v>
      </c>
      <c r="L6" s="7" t="n">
        <v>3942</v>
      </c>
      <c r="M6" s="7" t="n">
        <v>4032</v>
      </c>
      <c r="N6" s="7" t="n">
        <v>3739</v>
      </c>
      <c r="O6" s="7" t="n">
        <v>4189</v>
      </c>
      <c r="P6" s="7" t="n">
        <v>5274</v>
      </c>
      <c r="Q6" s="7" t="n">
        <v>5426</v>
      </c>
      <c r="R6" s="7" t="n">
        <v>5293</v>
      </c>
      <c r="S6" s="7" t="n">
        <v>5664</v>
      </c>
      <c r="T6" s="7" t="n">
        <v>5067</v>
      </c>
      <c r="U6" s="7" t="n">
        <v>5601</v>
      </c>
      <c r="V6" s="7" t="n">
        <v>5793</v>
      </c>
      <c r="W6" s="7" t="n">
        <v>5333</v>
      </c>
      <c r="X6" s="7" t="n">
        <v>5358</v>
      </c>
      <c r="Y6" s="7" t="n">
        <v>5397</v>
      </c>
      <c r="Z6" s="7" t="n">
        <v>4218</v>
      </c>
      <c r="AA6" s="7" t="n">
        <v>4951</v>
      </c>
      <c r="AB6" s="7" t="n">
        <v>4309</v>
      </c>
      <c r="AC6" s="7" t="n">
        <v>4972</v>
      </c>
      <c r="AD6" s="7" t="n">
        <v>4485</v>
      </c>
      <c r="AE6" s="7" t="n">
        <v>4835</v>
      </c>
      <c r="AF6" s="9" t="n">
        <f aca="false">SUM(B6:AD6)/COUNTIF(B6:AD6,"&gt;0")</f>
        <v>4605.13793103448</v>
      </c>
      <c r="AG6" s="1" t="s">
        <v>6</v>
      </c>
    </row>
    <row r="7" customFormat="false" ht="12.8" hidden="false" customHeight="false" outlineLevel="0" collapsed="false">
      <c r="A7" s="1" t="s">
        <v>7</v>
      </c>
      <c r="B7" s="7" t="n">
        <v>1526</v>
      </c>
      <c r="C7" s="7" t="n">
        <v>2442</v>
      </c>
      <c r="D7" s="7" t="n">
        <v>3214</v>
      </c>
      <c r="E7" s="7" t="n">
        <v>3527</v>
      </c>
      <c r="F7" s="7" t="n">
        <v>3783</v>
      </c>
      <c r="G7" s="7" t="n">
        <v>4023</v>
      </c>
      <c r="H7" s="7" t="n">
        <v>3937</v>
      </c>
      <c r="I7" s="7" t="n">
        <v>3514</v>
      </c>
      <c r="J7" s="7" t="n">
        <v>4026</v>
      </c>
      <c r="K7" s="7" t="n">
        <v>4177</v>
      </c>
      <c r="L7" s="7" t="n">
        <v>4142</v>
      </c>
      <c r="M7" s="7" t="n">
        <v>2789</v>
      </c>
      <c r="N7" s="7" t="n">
        <v>3704</v>
      </c>
      <c r="O7" s="7" t="n">
        <v>2937</v>
      </c>
      <c r="P7" s="7" t="n">
        <v>3939</v>
      </c>
      <c r="Q7" s="7" t="n">
        <v>3202</v>
      </c>
      <c r="R7" s="7" t="n">
        <v>5715</v>
      </c>
      <c r="S7" s="7" t="n">
        <v>5715</v>
      </c>
      <c r="T7" s="7" t="n">
        <v>5096</v>
      </c>
      <c r="U7" s="7" t="n">
        <v>5526</v>
      </c>
      <c r="V7" s="7" t="n">
        <v>5742</v>
      </c>
      <c r="W7" s="7" t="n">
        <v>6007</v>
      </c>
      <c r="X7" s="7" t="n">
        <v>6291</v>
      </c>
      <c r="Y7" s="7" t="n">
        <v>6826</v>
      </c>
      <c r="Z7" s="7" t="n">
        <v>4770</v>
      </c>
      <c r="AA7" s="7" t="n">
        <v>5371</v>
      </c>
      <c r="AB7" s="7" t="n">
        <v>4518</v>
      </c>
      <c r="AC7" s="7" t="n">
        <v>5707</v>
      </c>
      <c r="AD7" s="7" t="n">
        <v>4946</v>
      </c>
      <c r="AE7" s="7" t="n">
        <v>4835</v>
      </c>
      <c r="AF7" s="9" t="n">
        <f aca="false">SUM(B7:AD7)/COUNTIF(B7:AD7,"&gt;0")</f>
        <v>4383.1724137931</v>
      </c>
      <c r="AG7" s="1" t="s">
        <v>7</v>
      </c>
    </row>
    <row r="8" customFormat="false" ht="12.8" hidden="false" customHeight="false" outlineLevel="0" collapsed="false">
      <c r="A8" s="1" t="s">
        <v>8</v>
      </c>
      <c r="B8" s="9" t="n">
        <v>0.64</v>
      </c>
      <c r="C8" s="9" t="n">
        <v>0.67</v>
      </c>
      <c r="D8" s="9" t="n">
        <v>0.78</v>
      </c>
      <c r="E8" s="9" t="n">
        <v>0.77</v>
      </c>
      <c r="F8" s="9" t="n">
        <v>0.91</v>
      </c>
      <c r="G8" s="9" t="n">
        <v>0.96</v>
      </c>
      <c r="H8" s="9" t="n">
        <v>0.98</v>
      </c>
      <c r="I8" s="9" t="n">
        <v>0.87</v>
      </c>
      <c r="J8" s="9" t="n">
        <v>0.98</v>
      </c>
      <c r="K8" s="9" t="n">
        <v>0.81</v>
      </c>
      <c r="L8" s="10" t="n">
        <v>1.05073566717402</v>
      </c>
      <c r="M8" s="10" t="n">
        <f aca="false">M7/M6</f>
        <v>0.69171626984127</v>
      </c>
      <c r="N8" s="10" t="n">
        <f aca="false">N7/N6</f>
        <v>0.990639208344477</v>
      </c>
      <c r="O8" s="10" t="n">
        <f aca="false">O7/O6</f>
        <v>0.701121986154213</v>
      </c>
      <c r="P8" s="10" t="n">
        <f aca="false">P7/P6</f>
        <v>0.746871444823663</v>
      </c>
      <c r="Q8" s="10" t="n">
        <f aca="false">Q7/Q6</f>
        <v>0.590121636564689</v>
      </c>
      <c r="R8" s="10" t="n">
        <f aca="false">R7/R6</f>
        <v>1.07972794256565</v>
      </c>
      <c r="S8" s="10" t="n">
        <f aca="false">S7/S6</f>
        <v>1.00900423728814</v>
      </c>
      <c r="T8" s="10" t="n">
        <f aca="false">T7/T6</f>
        <v>1.00572330767713</v>
      </c>
      <c r="U8" s="10" t="n">
        <f aca="false">U7/U6</f>
        <v>0.986609534011784</v>
      </c>
      <c r="V8" s="10" t="n">
        <f aca="false">V7/V6</f>
        <v>0.991196271361989</v>
      </c>
      <c r="W8" s="10" t="n">
        <f aca="false">W7/W6</f>
        <v>1.12638289893118</v>
      </c>
      <c r="X8" s="10" t="n">
        <f aca="false">X7/X6</f>
        <v>1.17413213885778</v>
      </c>
      <c r="Y8" s="10" t="n">
        <f aca="false">Y7/Y6</f>
        <v>1.26477672781175</v>
      </c>
      <c r="Z8" s="10" t="n">
        <f aca="false">Z7/Z6</f>
        <v>1.13086770981508</v>
      </c>
      <c r="AA8" s="10" t="n">
        <f aca="false">AA7/AA6</f>
        <v>1.08483134720259</v>
      </c>
      <c r="AB8" s="10" t="n">
        <f aca="false">AB7/AB6</f>
        <v>1.04850313297749</v>
      </c>
      <c r="AC8" s="10" t="n">
        <f aca="false">AC7/AC6</f>
        <v>1.14782783588093</v>
      </c>
      <c r="AD8" s="10" t="n">
        <f aca="false">AD7/AD6</f>
        <v>1.10278706800446</v>
      </c>
      <c r="AE8" s="10" t="n">
        <f aca="false">AE7/AE6</f>
        <v>1</v>
      </c>
      <c r="AF8" s="9" t="n">
        <f aca="false">SUM(B8:AD8)/COUNTIF(B8:AD8,"&gt;0")</f>
        <v>0.941157805699596</v>
      </c>
      <c r="AG8" s="1" t="s">
        <v>8</v>
      </c>
    </row>
    <row r="9" customFormat="false" ht="12.8" hidden="false" customHeight="false" outlineLevel="0" collapsed="false">
      <c r="A9" s="1" t="s">
        <v>9</v>
      </c>
      <c r="B9" s="7"/>
      <c r="C9" s="7"/>
      <c r="D9" s="7"/>
      <c r="E9" s="7"/>
      <c r="F9" s="7" t="n">
        <v>20315</v>
      </c>
      <c r="G9" s="7" t="n">
        <v>23470</v>
      </c>
      <c r="H9" s="7" t="n">
        <v>23981</v>
      </c>
      <c r="I9" s="7" t="n">
        <v>17816</v>
      </c>
      <c r="J9" s="7" t="n">
        <v>19109</v>
      </c>
      <c r="K9" s="7" t="n">
        <v>22879</v>
      </c>
      <c r="L9" s="7" t="n">
        <v>24093</v>
      </c>
      <c r="M9" s="7" t="n">
        <v>20729</v>
      </c>
      <c r="N9" s="7" t="n">
        <v>20162</v>
      </c>
      <c r="O9" s="7" t="n">
        <v>21762</v>
      </c>
      <c r="P9" s="7" t="n">
        <v>28751</v>
      </c>
      <c r="Q9" s="7" t="n">
        <v>28386</v>
      </c>
      <c r="R9" s="7" t="n">
        <v>28423</v>
      </c>
      <c r="S9" s="7" t="n">
        <v>27876</v>
      </c>
      <c r="T9" s="7" t="n">
        <v>24058</v>
      </c>
      <c r="U9" s="7" t="n">
        <v>26262</v>
      </c>
      <c r="V9" s="7" t="n">
        <v>27509</v>
      </c>
      <c r="W9" s="7" t="n">
        <v>27395</v>
      </c>
      <c r="X9" s="7" t="n">
        <v>27097</v>
      </c>
      <c r="Y9" s="7" t="n">
        <v>29012</v>
      </c>
      <c r="Z9" s="7" t="n">
        <v>21491</v>
      </c>
      <c r="AA9" s="7" t="n">
        <v>23767</v>
      </c>
      <c r="AB9" s="7" t="n">
        <v>20719</v>
      </c>
      <c r="AC9" s="7" t="n">
        <v>23265</v>
      </c>
      <c r="AD9" s="7" t="n">
        <v>22876</v>
      </c>
      <c r="AE9" s="7" t="n">
        <v>23694</v>
      </c>
      <c r="AF9" s="9" t="n">
        <f aca="false">SUM(B9:AD9)/COUNTIF(B9:AD9,"&gt;0")</f>
        <v>24048.12</v>
      </c>
      <c r="AG9" s="1" t="s">
        <v>9</v>
      </c>
    </row>
    <row r="10" customFormat="false" ht="12.8" hidden="false" customHeight="false" outlineLevel="0" collapsed="false">
      <c r="A10" s="1" t="s">
        <v>10</v>
      </c>
      <c r="B10" s="9"/>
      <c r="C10" s="9"/>
      <c r="D10" s="9"/>
      <c r="E10" s="9"/>
      <c r="F10" s="9" t="n">
        <v>5.5</v>
      </c>
      <c r="G10" s="9" t="n">
        <v>5.6</v>
      </c>
      <c r="H10" s="9" t="n">
        <v>5.9</v>
      </c>
      <c r="I10" s="9" t="n">
        <v>4.4</v>
      </c>
      <c r="J10" s="9" t="n">
        <v>4.6</v>
      </c>
      <c r="K10" s="9" t="n">
        <v>4.5</v>
      </c>
      <c r="L10" s="9" t="n">
        <v>6.11187214611872</v>
      </c>
      <c r="M10" s="9" t="n">
        <f aca="false">M9/M6</f>
        <v>5.14112103174603</v>
      </c>
      <c r="N10" s="9" t="n">
        <f aca="false">N9/N6</f>
        <v>5.39235089596149</v>
      </c>
      <c r="O10" s="9" t="n">
        <f aca="false">O9/O6</f>
        <v>5.19503461446646</v>
      </c>
      <c r="P10" s="9" t="n">
        <f aca="false">P9/P6</f>
        <v>5.45145999241562</v>
      </c>
      <c r="Q10" s="9" t="n">
        <f aca="false">Q9/Q6</f>
        <v>5.23147806855879</v>
      </c>
      <c r="R10" s="9" t="n">
        <f aca="false">R9/R6</f>
        <v>5.36992253920272</v>
      </c>
      <c r="S10" s="9" t="n">
        <f aca="false">S9/S6</f>
        <v>4.92161016949153</v>
      </c>
      <c r="T10" s="9" t="n">
        <f aca="false">T9/T6</f>
        <v>4.74797710676929</v>
      </c>
      <c r="U10" s="9" t="n">
        <f aca="false">U9/U6</f>
        <v>4.68880557043385</v>
      </c>
      <c r="V10" s="9" t="n">
        <f aca="false">V9/V6</f>
        <v>4.74866217849128</v>
      </c>
      <c r="W10" s="9" t="n">
        <f aca="false">W9/W6</f>
        <v>5.1368835552222</v>
      </c>
      <c r="X10" s="9" t="n">
        <f aca="false">X9/X6</f>
        <v>5.05729749906682</v>
      </c>
      <c r="Y10" s="9" t="n">
        <f aca="false">Y9/Y6</f>
        <v>5.37557902538447</v>
      </c>
      <c r="Z10" s="9" t="n">
        <f aca="false">Z9/Z6</f>
        <v>5.09506875296349</v>
      </c>
      <c r="AA10" s="9" t="n">
        <f aca="false">AA9/AA6</f>
        <v>4.80044435467582</v>
      </c>
      <c r="AB10" s="9" t="n">
        <f aca="false">AB9/AB6</f>
        <v>4.80830819215595</v>
      </c>
      <c r="AC10" s="9" t="n">
        <f aca="false">AC9/AC6</f>
        <v>4.67920353982301</v>
      </c>
      <c r="AD10" s="9" t="n">
        <f aca="false">AD9/AD6</f>
        <v>5.10055741360089</v>
      </c>
      <c r="AE10" s="9" t="n">
        <f aca="false">AE9/AE6</f>
        <v>4.9005170630817</v>
      </c>
      <c r="AF10" s="9" t="n">
        <f aca="false">SUM(B10:AD10)/COUNTIF(B10:AD10,"&gt;0")</f>
        <v>5.10214546586194</v>
      </c>
      <c r="AG10" s="1" t="s">
        <v>10</v>
      </c>
    </row>
    <row r="11" customFormat="false" ht="12.8" hidden="false" customHeight="false" outlineLevel="0" collapsed="false">
      <c r="A11" s="1" t="s">
        <v>11</v>
      </c>
      <c r="B11" s="9"/>
      <c r="C11" s="9"/>
      <c r="D11" s="9"/>
      <c r="E11" s="9"/>
      <c r="F11" s="9" t="n">
        <v>6.1</v>
      </c>
      <c r="G11" s="9" t="n">
        <v>5.8</v>
      </c>
      <c r="H11" s="9" t="n">
        <v>6.1</v>
      </c>
      <c r="I11" s="9" t="n">
        <v>5.1</v>
      </c>
      <c r="J11" s="9" t="n">
        <v>4.7</v>
      </c>
      <c r="K11" s="9" t="n">
        <v>4.5</v>
      </c>
      <c r="L11" s="9" t="n">
        <v>5.81675519072912</v>
      </c>
      <c r="M11" s="9" t="n">
        <f aca="false">M9/M7</f>
        <v>7.43241305127286</v>
      </c>
      <c r="N11" s="9" t="n">
        <f aca="false">N9/N7</f>
        <v>5.44330453563715</v>
      </c>
      <c r="O11" s="9" t="n">
        <f aca="false">O9/O7</f>
        <v>7.40960163432074</v>
      </c>
      <c r="P11" s="9" t="n">
        <f aca="false">P9/P7</f>
        <v>7.2990606752983</v>
      </c>
      <c r="Q11" s="9" t="n">
        <f aca="false">Q9/Q7</f>
        <v>8.86508432229856</v>
      </c>
      <c r="R11" s="9" t="n">
        <f aca="false">R9/R7</f>
        <v>4.97340332458443</v>
      </c>
      <c r="S11" s="9" t="n">
        <f aca="false">S9/S7</f>
        <v>4.87769028871391</v>
      </c>
      <c r="T11" s="9" t="n">
        <f aca="false">T9/T7</f>
        <v>4.72095761381476</v>
      </c>
      <c r="U11" s="9" t="n">
        <f aca="false">U9/U7</f>
        <v>4.75244299674267</v>
      </c>
      <c r="V11" s="9" t="n">
        <f aca="false">V9/V7</f>
        <v>4.79083942877046</v>
      </c>
      <c r="W11" s="9" t="n">
        <f aca="false">W9/W7</f>
        <v>4.56051273514233</v>
      </c>
      <c r="X11" s="9" t="n">
        <f aca="false">X9/X7</f>
        <v>4.30726434589096</v>
      </c>
      <c r="Y11" s="9" t="n">
        <f aca="false">Y9/Y7</f>
        <v>4.25021974802227</v>
      </c>
      <c r="Z11" s="9" t="n">
        <f aca="false">Z9/Z7</f>
        <v>4.50545073375262</v>
      </c>
      <c r="AA11" s="9" t="n">
        <f aca="false">AA9/AA7</f>
        <v>4.42506051014709</v>
      </c>
      <c r="AB11" s="9" t="n">
        <f aca="false">AB9/AB7</f>
        <v>4.58587870739265</v>
      </c>
      <c r="AC11" s="9" t="n">
        <f aca="false">AC9/AC7</f>
        <v>4.07657263010338</v>
      </c>
      <c r="AD11" s="9" t="n">
        <f aca="false">AD9/AD7</f>
        <v>4.62515163768702</v>
      </c>
      <c r="AE11" s="9" t="n">
        <f aca="false">AE9/AE7</f>
        <v>4.9005170630817</v>
      </c>
      <c r="AF11" s="9" t="n">
        <f aca="false">SUM(B11:AD11)/COUNTIF(B11:AD11,"&gt;0")</f>
        <v>5.36070656441285</v>
      </c>
      <c r="AG11" s="1" t="s">
        <v>11</v>
      </c>
    </row>
    <row r="12" customFormat="false" ht="12.8" hidden="false" customHeight="false" outlineLevel="0" collapsed="false">
      <c r="A12" s="1" t="s">
        <v>12</v>
      </c>
      <c r="B12" s="7"/>
      <c r="C12" s="7"/>
      <c r="D12" s="7"/>
      <c r="E12" s="7"/>
      <c r="F12" s="7" t="n">
        <v>17204</v>
      </c>
      <c r="G12" s="7" t="n">
        <v>18501</v>
      </c>
      <c r="H12" s="7" t="n">
        <v>19250</v>
      </c>
      <c r="I12" s="7" t="n">
        <v>14429</v>
      </c>
      <c r="J12" s="7" t="n">
        <v>15500</v>
      </c>
      <c r="K12" s="7" t="n">
        <v>18414</v>
      </c>
      <c r="L12" s="7" t="n">
        <v>18707</v>
      </c>
      <c r="M12" s="7" t="n">
        <v>15889</v>
      </c>
      <c r="N12" s="7" t="n">
        <v>16475</v>
      </c>
      <c r="O12" s="7" t="n">
        <v>17967</v>
      </c>
      <c r="P12" s="7" t="n">
        <v>23014</v>
      </c>
      <c r="Q12" s="7" t="n">
        <v>22794</v>
      </c>
      <c r="R12" s="7" t="n">
        <v>22747</v>
      </c>
      <c r="S12" s="7" t="n">
        <v>22489</v>
      </c>
      <c r="T12" s="7" t="n">
        <v>19481</v>
      </c>
      <c r="U12" s="7" t="n">
        <v>21234</v>
      </c>
      <c r="V12" s="7" t="n">
        <v>22872</v>
      </c>
      <c r="W12" s="7" t="n">
        <v>22998</v>
      </c>
      <c r="X12" s="7" t="n">
        <v>22840</v>
      </c>
      <c r="Y12" s="7" t="n">
        <v>24624</v>
      </c>
      <c r="Z12" s="7" t="n">
        <v>18122</v>
      </c>
      <c r="AA12" s="7" t="n">
        <v>19895</v>
      </c>
      <c r="AB12" s="7" t="n">
        <v>17821</v>
      </c>
      <c r="AC12" s="7" t="n">
        <v>20026</v>
      </c>
      <c r="AD12" s="7" t="n">
        <v>19918</v>
      </c>
      <c r="AE12" s="7" t="n">
        <v>20508</v>
      </c>
      <c r="AF12" s="9" t="n">
        <f aca="false">SUM(B12:AD12)/COUNTIF(B12:AD12,"&gt;0")</f>
        <v>19728.44</v>
      </c>
      <c r="AG12" s="1" t="s">
        <v>12</v>
      </c>
    </row>
    <row r="13" customFormat="false" ht="12.8" hidden="false" customHeight="false" outlineLevel="0" collapsed="false">
      <c r="A13" s="1" t="s">
        <v>13</v>
      </c>
      <c r="B13" s="7"/>
      <c r="C13" s="7"/>
      <c r="D13" s="11"/>
      <c r="E13" s="7"/>
      <c r="F13" s="7" t="n">
        <v>4.1</v>
      </c>
      <c r="G13" s="7" t="n">
        <v>4.4</v>
      </c>
      <c r="H13" s="7" t="n">
        <v>4.8</v>
      </c>
      <c r="I13" s="7" t="n">
        <v>3.6</v>
      </c>
      <c r="J13" s="7" t="n">
        <v>3.8</v>
      </c>
      <c r="K13" s="7" t="n">
        <v>3.5</v>
      </c>
      <c r="L13" s="9" t="n">
        <v>4.74556062912227</v>
      </c>
      <c r="M13" s="9" t="n">
        <f aca="false">M12/M6</f>
        <v>3.94072420634921</v>
      </c>
      <c r="N13" s="9" t="n">
        <f aca="false">N12/N6</f>
        <v>4.40625835784969</v>
      </c>
      <c r="O13" s="9" t="n">
        <f aca="false">O12/O6</f>
        <v>4.28909047505371</v>
      </c>
      <c r="P13" s="9" t="n">
        <f aca="false">P12/P6</f>
        <v>4.36367083807357</v>
      </c>
      <c r="Q13" s="9" t="n">
        <f aca="false">Q12/Q6</f>
        <v>4.20088462956137</v>
      </c>
      <c r="R13" s="9" t="n">
        <f aca="false">R12/R6</f>
        <v>4.29756281881731</v>
      </c>
      <c r="S13" s="9" t="n">
        <f aca="false">S12/S6</f>
        <v>3.97051553672316</v>
      </c>
      <c r="T13" s="9" t="n">
        <f aca="false">T12/T6</f>
        <v>3.84468127096902</v>
      </c>
      <c r="U13" s="9" t="n">
        <f aca="false">U12/U6</f>
        <v>3.79110873058382</v>
      </c>
      <c r="V13" s="9" t="n">
        <f aca="false">V12/V6</f>
        <v>3.94821336095287</v>
      </c>
      <c r="W13" s="9" t="n">
        <f aca="false">W12/W6</f>
        <v>4.31239452465779</v>
      </c>
      <c r="X13" s="9" t="n">
        <f aca="false">X12/X6</f>
        <v>4.26278462112729</v>
      </c>
      <c r="Y13" s="9" t="n">
        <f aca="false">Y12/Y6</f>
        <v>4.56253474152307</v>
      </c>
      <c r="Z13" s="9" t="n">
        <f aca="false">Z12/Z6</f>
        <v>4.29634898055951</v>
      </c>
      <c r="AA13" s="9" t="n">
        <f aca="false">AA12/AA6</f>
        <v>4.01838012522723</v>
      </c>
      <c r="AB13" s="9" t="n">
        <f aca="false">AB12/AB6</f>
        <v>4.13576235785565</v>
      </c>
      <c r="AC13" s="9" t="n">
        <f aca="false">AC12/AC6</f>
        <v>4.0277554304103</v>
      </c>
      <c r="AD13" s="9" t="n">
        <f aca="false">AD12/AD6</f>
        <v>4.44102564102564</v>
      </c>
      <c r="AE13" s="9" t="n">
        <f aca="false">AE12/AE6</f>
        <v>4.24157187176836</v>
      </c>
      <c r="AF13" s="9" t="n">
        <f aca="false">SUM(B13:AD13)/COUNTIF(B13:AD13,"&gt;0")</f>
        <v>4.1622102910577</v>
      </c>
      <c r="AG13" s="1" t="s">
        <v>13</v>
      </c>
    </row>
    <row r="14" customFormat="false" ht="12.8" hidden="false" customHeight="false" outlineLevel="0" collapsed="false">
      <c r="A14" s="1" t="s">
        <v>14</v>
      </c>
      <c r="B14" s="7"/>
      <c r="C14" s="7"/>
      <c r="D14" s="7"/>
      <c r="E14" s="7"/>
      <c r="F14" s="7" t="n">
        <v>4.5</v>
      </c>
      <c r="G14" s="7" t="n">
        <v>4.6</v>
      </c>
      <c r="H14" s="7" t="n">
        <v>4.9</v>
      </c>
      <c r="I14" s="7" t="n">
        <v>4.1</v>
      </c>
      <c r="J14" s="7" t="n">
        <v>3.8</v>
      </c>
      <c r="K14" s="7" t="n">
        <v>4.3</v>
      </c>
      <c r="L14" s="9" t="n">
        <v>4.5164171897634</v>
      </c>
      <c r="M14" s="9" t="n">
        <f aca="false">M12/M7</f>
        <v>5.69702402294729</v>
      </c>
      <c r="N14" s="9" t="n">
        <f aca="false">N12/N7</f>
        <v>4.44789416846652</v>
      </c>
      <c r="O14" s="9" t="n">
        <f aca="false">O12/O7</f>
        <v>6.11746680286006</v>
      </c>
      <c r="P14" s="9" t="n">
        <f aca="false">P12/P7</f>
        <v>5.84259964457984</v>
      </c>
      <c r="Q14" s="9" t="n">
        <f aca="false">Q12/Q7</f>
        <v>7.11867582760775</v>
      </c>
      <c r="R14" s="9" t="n">
        <f aca="false">R12/R7</f>
        <v>3.98022747156605</v>
      </c>
      <c r="S14" s="9" t="n">
        <f aca="false">S12/S7</f>
        <v>3.93508311461067</v>
      </c>
      <c r="T14" s="9" t="n">
        <f aca="false">T12/T7</f>
        <v>3.8228021978022</v>
      </c>
      <c r="U14" s="9" t="n">
        <f aca="false">U12/U7</f>
        <v>3.84256243213898</v>
      </c>
      <c r="V14" s="9" t="n">
        <f aca="false">V12/V7</f>
        <v>3.98328108672936</v>
      </c>
      <c r="W14" s="9" t="n">
        <f aca="false">W12/W7</f>
        <v>3.82853337772599</v>
      </c>
      <c r="X14" s="9" t="n">
        <f aca="false">X12/X7</f>
        <v>3.63058337307264</v>
      </c>
      <c r="Y14" s="9" t="n">
        <f aca="false">Y12/Y7</f>
        <v>3.6073835335482</v>
      </c>
      <c r="Z14" s="9" t="n">
        <f aca="false">Z12/Z7</f>
        <v>3.79916142557652</v>
      </c>
      <c r="AA14" s="9" t="n">
        <f aca="false">AA12/AA7</f>
        <v>3.70415192701545</v>
      </c>
      <c r="AB14" s="9" t="n">
        <f aca="false">AB12/AB7</f>
        <v>3.94444444444444</v>
      </c>
      <c r="AC14" s="9" t="n">
        <f aca="false">AC12/AC7</f>
        <v>3.50902400560715</v>
      </c>
      <c r="AD14" s="9" t="n">
        <f aca="false">AD12/AD7</f>
        <v>4.02709260008087</v>
      </c>
      <c r="AE14" s="9" t="n">
        <f aca="false">AE12/AE7</f>
        <v>4.24157187176836</v>
      </c>
      <c r="AF14" s="9" t="n">
        <f aca="false">SUM(B14:AD14)/COUNTIF(B14:AD14,"&gt;0")</f>
        <v>4.38217634584574</v>
      </c>
      <c r="AG14" s="1" t="s">
        <v>14</v>
      </c>
    </row>
    <row r="15" customFormat="false" ht="12.8" hidden="false" customHeight="false" outlineLevel="0" collapsed="false">
      <c r="A15" s="1" t="s">
        <v>15</v>
      </c>
      <c r="B15" s="7"/>
      <c r="C15" s="7"/>
      <c r="D15" s="7"/>
      <c r="E15" s="7"/>
      <c r="F15" s="9" t="n">
        <v>0.75</v>
      </c>
      <c r="G15" s="9" t="n">
        <v>0.79</v>
      </c>
      <c r="H15" s="9" t="n">
        <v>0.8</v>
      </c>
      <c r="I15" s="9" t="n">
        <v>0.81</v>
      </c>
      <c r="J15" s="9" t="n">
        <v>0.81</v>
      </c>
      <c r="K15" s="9" t="n">
        <v>0.78</v>
      </c>
      <c r="L15" s="10" t="n">
        <v>0.776449591167559</v>
      </c>
      <c r="M15" s="10" t="n">
        <f aca="false">M12/M9</f>
        <v>0.766510685513049</v>
      </c>
      <c r="N15" s="10" t="n">
        <f aca="false">N12/N9</f>
        <v>0.817131236980458</v>
      </c>
      <c r="O15" s="10" t="n">
        <f aca="false">O12/O9</f>
        <v>0.825613454645713</v>
      </c>
      <c r="P15" s="10" t="n">
        <f aca="false">P12/P9</f>
        <v>0.800459114465584</v>
      </c>
      <c r="Q15" s="10" t="n">
        <f aca="false">Q12/Q9</f>
        <v>0.803001479602621</v>
      </c>
      <c r="R15" s="10" t="n">
        <f aca="false">R12/R9</f>
        <v>0.800302571860817</v>
      </c>
      <c r="S15" s="10" t="n">
        <f aca="false">S12/S9</f>
        <v>0.806751327306644</v>
      </c>
      <c r="T15" s="10" t="n">
        <f aca="false">T12/T9</f>
        <v>0.809751434034417</v>
      </c>
      <c r="U15" s="10" t="n">
        <f aca="false">U12/U9</f>
        <v>0.808544665295865</v>
      </c>
      <c r="V15" s="10" t="n">
        <f aca="false">V12/V9</f>
        <v>0.831436984259697</v>
      </c>
      <c r="W15" s="10" t="n">
        <f aca="false">W12/W9</f>
        <v>0.839496258441321</v>
      </c>
      <c r="X15" s="10" t="n">
        <f aca="false">X12/X9</f>
        <v>0.842897737756947</v>
      </c>
      <c r="Y15" s="10" t="n">
        <f aca="false">Y12/Y9</f>
        <v>0.848752240452227</v>
      </c>
      <c r="Z15" s="10" t="n">
        <f aca="false">Z12/Z9</f>
        <v>0.843236703736448</v>
      </c>
      <c r="AA15" s="10" t="n">
        <f aca="false">AA12/AA9</f>
        <v>0.837085033870493</v>
      </c>
      <c r="AB15" s="10" t="n">
        <f aca="false">AB12/AB9</f>
        <v>0.860128384574545</v>
      </c>
      <c r="AC15" s="10" t="n">
        <f aca="false">AC12/AC9</f>
        <v>0.860777992692886</v>
      </c>
      <c r="AD15" s="10" t="n">
        <f aca="false">AD12/AD9</f>
        <v>0.870694177303724</v>
      </c>
      <c r="AE15" s="10" t="n">
        <f aca="false">AE12/AE9</f>
        <v>0.865535578627501</v>
      </c>
      <c r="AF15" s="9" t="n">
        <f aca="false">SUM(B15:AD15)/COUNTIF(B15:AD15,"&gt;0")</f>
        <v>0.815560842958441</v>
      </c>
      <c r="AG15" s="1" t="s">
        <v>15</v>
      </c>
    </row>
    <row r="16" customFormat="false" ht="12.8" hidden="false" customHeight="false" outlineLevel="0" collapsed="false">
      <c r="A16" s="1" t="s">
        <v>16</v>
      </c>
      <c r="B16" s="7" t="n">
        <v>5077</v>
      </c>
      <c r="C16" s="7" t="n">
        <v>8393</v>
      </c>
      <c r="D16" s="7" t="n">
        <v>11326</v>
      </c>
      <c r="E16" s="7" t="n">
        <v>13122</v>
      </c>
      <c r="F16" s="7" t="n">
        <v>15703</v>
      </c>
      <c r="G16" s="7" t="n">
        <v>17399</v>
      </c>
      <c r="H16" s="7" t="n">
        <v>16201</v>
      </c>
      <c r="I16" s="7" t="n">
        <v>12720</v>
      </c>
      <c r="J16" s="7" t="n">
        <v>13700</v>
      </c>
      <c r="K16" s="7" t="n">
        <v>17888</v>
      </c>
      <c r="L16" s="7" t="n">
        <v>17330</v>
      </c>
      <c r="M16" s="7" t="n">
        <v>14188</v>
      </c>
      <c r="N16" s="7" t="n">
        <v>14222</v>
      </c>
      <c r="O16" s="7" t="n">
        <v>15781</v>
      </c>
      <c r="P16" s="7" t="n">
        <v>20737</v>
      </c>
      <c r="Q16" s="7" t="n">
        <v>20323</v>
      </c>
      <c r="R16" s="7" t="n">
        <v>20477</v>
      </c>
      <c r="S16" s="7" t="n">
        <v>19754</v>
      </c>
      <c r="T16" s="7" t="n">
        <v>17056</v>
      </c>
      <c r="U16" s="7" t="n">
        <v>18144</v>
      </c>
      <c r="V16" s="7" t="n">
        <v>19873</v>
      </c>
      <c r="W16" s="7" t="n">
        <v>20246</v>
      </c>
      <c r="X16" s="7" t="n">
        <v>19731</v>
      </c>
      <c r="Y16" s="7" t="n">
        <v>21164</v>
      </c>
      <c r="Z16" s="7" t="n">
        <v>16223</v>
      </c>
      <c r="AA16" s="7" t="n">
        <v>16323</v>
      </c>
      <c r="AB16" s="7" t="n">
        <v>15087</v>
      </c>
      <c r="AC16" s="12" t="n">
        <v>16973</v>
      </c>
      <c r="AD16" s="12" t="n">
        <v>17874</v>
      </c>
      <c r="AE16" s="12" t="n">
        <v>17981</v>
      </c>
      <c r="AF16" s="9" t="n">
        <f aca="false">SUM(B16:AD16)/COUNTIF(B16:AD16,"&gt;0")</f>
        <v>16311.5517241379</v>
      </c>
      <c r="AG16" s="1" t="s">
        <v>16</v>
      </c>
    </row>
    <row r="17" customFormat="false" ht="12.8" hidden="false" customHeight="false" outlineLevel="0" collapsed="false">
      <c r="A17" s="1" t="s">
        <v>17</v>
      </c>
      <c r="B17" s="9" t="n">
        <v>2.1</v>
      </c>
      <c r="C17" s="9" t="n">
        <v>2.3</v>
      </c>
      <c r="D17" s="9" t="n">
        <v>2.7</v>
      </c>
      <c r="E17" s="9" t="n">
        <v>2.9</v>
      </c>
      <c r="F17" s="9" t="n">
        <v>3.8</v>
      </c>
      <c r="G17" s="9" t="n">
        <v>4.1</v>
      </c>
      <c r="H17" s="9" t="n">
        <v>4</v>
      </c>
      <c r="I17" s="9" t="n">
        <v>3.1</v>
      </c>
      <c r="J17" s="9" t="n">
        <v>3.3</v>
      </c>
      <c r="K17" s="9" t="n">
        <v>3.6</v>
      </c>
      <c r="L17" s="9" t="n">
        <v>4.39624556062912</v>
      </c>
      <c r="M17" s="9" t="n">
        <f aca="false">M16/M6</f>
        <v>3.51884920634921</v>
      </c>
      <c r="N17" s="9" t="n">
        <f aca="false">N16/N6</f>
        <v>3.80369082642418</v>
      </c>
      <c r="O17" s="9" t="n">
        <f aca="false">O16/O6</f>
        <v>3.7672475531153</v>
      </c>
      <c r="P17" s="9" t="n">
        <f aca="false">P16/P6</f>
        <v>3.9319302237391</v>
      </c>
      <c r="Q17" s="9" t="n">
        <f aca="false">Q16/Q6</f>
        <v>3.7454847032805</v>
      </c>
      <c r="R17" s="9" t="n">
        <f aca="false">R16/R6</f>
        <v>3.86869450217268</v>
      </c>
      <c r="S17" s="9" t="n">
        <f aca="false">S16/S6</f>
        <v>3.48764124293785</v>
      </c>
      <c r="T17" s="9" t="n">
        <f aca="false">T16/T6</f>
        <v>3.36609433589895</v>
      </c>
      <c r="U17" s="9" t="n">
        <f aca="false">U16/U6</f>
        <v>3.23942153186931</v>
      </c>
      <c r="V17" s="9" t="n">
        <f aca="false">V16/V6</f>
        <v>3.43051959261177</v>
      </c>
      <c r="W17" s="9" t="n">
        <f aca="false">W16/W6</f>
        <v>3.79636227264204</v>
      </c>
      <c r="X17" s="9" t="n">
        <f aca="false">X16/X6</f>
        <v>3.68253079507279</v>
      </c>
      <c r="Y17" s="9" t="n">
        <f aca="false">Y16/Y6</f>
        <v>3.92143783583472</v>
      </c>
      <c r="Z17" s="9" t="n">
        <f aca="false">Z16/Z6</f>
        <v>3.8461356092935</v>
      </c>
      <c r="AA17" s="9" t="n">
        <f aca="false">AA16/AA6</f>
        <v>3.29690971520905</v>
      </c>
      <c r="AB17" s="9" t="n">
        <f aca="false">AB16/AB6</f>
        <v>3.50127639823625</v>
      </c>
      <c r="AC17" s="9" t="n">
        <f aca="false">AC16/AC6</f>
        <v>3.41371681415929</v>
      </c>
      <c r="AD17" s="9" t="n">
        <f aca="false">AD16/AD6</f>
        <v>3.98528428093646</v>
      </c>
      <c r="AE17" s="9" t="n">
        <f aca="false">AE16/AE6</f>
        <v>3.71892450879007</v>
      </c>
      <c r="AF17" s="9" t="n">
        <f aca="false">SUM(B17:AD17)/COUNTIF(B17:AD17,"&gt;0")</f>
        <v>3.51377493104869</v>
      </c>
      <c r="AG17" s="1" t="s">
        <v>17</v>
      </c>
    </row>
    <row r="18" customFormat="false" ht="12.8" hidden="false" customHeight="false" outlineLevel="0" collapsed="false">
      <c r="A18" s="1" t="s">
        <v>18</v>
      </c>
      <c r="B18" s="9" t="n">
        <v>3.3</v>
      </c>
      <c r="C18" s="9" t="n">
        <v>3.4</v>
      </c>
      <c r="D18" s="9" t="n">
        <v>3.5</v>
      </c>
      <c r="E18" s="9" t="n">
        <v>3.7</v>
      </c>
      <c r="F18" s="9" t="n">
        <v>4.2</v>
      </c>
      <c r="G18" s="9" t="n">
        <v>4.3</v>
      </c>
      <c r="H18" s="9" t="n">
        <v>4.1</v>
      </c>
      <c r="I18" s="9" t="n">
        <v>3.6</v>
      </c>
      <c r="J18" s="9" t="n">
        <v>3.4</v>
      </c>
      <c r="K18" s="9" t="n">
        <f aca="false">K16/K7</f>
        <v>4.28249940148432</v>
      </c>
      <c r="L18" s="9" t="n">
        <v>4.18396909705456</v>
      </c>
      <c r="M18" s="9" t="n">
        <f aca="false">M16/M7</f>
        <v>5.08712800286841</v>
      </c>
      <c r="N18" s="9" t="n">
        <f aca="false">N16/N7</f>
        <v>3.83963282937365</v>
      </c>
      <c r="O18" s="9" t="n">
        <f aca="false">O16/O7</f>
        <v>5.37316990125979</v>
      </c>
      <c r="P18" s="9" t="n">
        <f aca="false">P16/P7</f>
        <v>5.26453414572227</v>
      </c>
      <c r="Q18" s="9" t="n">
        <f aca="false">Q16/Q7</f>
        <v>6.34697064334791</v>
      </c>
      <c r="R18" s="9" t="n">
        <f aca="false">R16/R7</f>
        <v>3.5830271216098</v>
      </c>
      <c r="S18" s="9" t="n">
        <f aca="false">S16/S7</f>
        <v>3.45651793525809</v>
      </c>
      <c r="T18" s="9" t="n">
        <f aca="false">T16/T7</f>
        <v>3.3469387755102</v>
      </c>
      <c r="U18" s="9" t="n">
        <f aca="false">U16/U7</f>
        <v>3.28338762214984</v>
      </c>
      <c r="V18" s="9" t="n">
        <f aca="false">V16/V7</f>
        <v>3.46098920236851</v>
      </c>
      <c r="W18" s="9" t="n">
        <f aca="false">W16/W7</f>
        <v>3.37040119860163</v>
      </c>
      <c r="X18" s="9" t="n">
        <f aca="false">X16/X7</f>
        <v>3.13638531235098</v>
      </c>
      <c r="Y18" s="9" t="n">
        <f aca="false">Y16/Y7</f>
        <v>3.10049809551714</v>
      </c>
      <c r="Z18" s="9" t="n">
        <f aca="false">Z16/Z7</f>
        <v>3.40104821802935</v>
      </c>
      <c r="AA18" s="9" t="n">
        <f aca="false">AA16/AA7</f>
        <v>3.03909886427109</v>
      </c>
      <c r="AB18" s="9" t="n">
        <f aca="false">AB16/AB7</f>
        <v>3.33930942895086</v>
      </c>
      <c r="AC18" s="9" t="n">
        <f aca="false">AC16/AC7</f>
        <v>2.97406693534256</v>
      </c>
      <c r="AD18" s="9" t="n">
        <f aca="false">AD16/AD7</f>
        <v>3.61382935705621</v>
      </c>
      <c r="AE18" s="9" t="n">
        <f aca="false">AE16/AE7</f>
        <v>3.71892450879007</v>
      </c>
      <c r="AF18" s="9" t="n">
        <f aca="false">SUM(B18:AD18)/COUNTIF(B18:AD18,"&gt;0")</f>
        <v>3.82701386510783</v>
      </c>
      <c r="AG18" s="1" t="s">
        <v>18</v>
      </c>
    </row>
    <row r="19" customFormat="false" ht="12.8" hidden="false" customHeight="false" outlineLevel="0" collapsed="false">
      <c r="A19" s="1" t="s">
        <v>19</v>
      </c>
      <c r="B19" s="9"/>
      <c r="C19" s="9"/>
      <c r="D19" s="9"/>
      <c r="E19" s="9"/>
      <c r="F19" s="9" t="n">
        <v>0.68</v>
      </c>
      <c r="G19" s="9" t="n">
        <v>0.72</v>
      </c>
      <c r="H19" s="9" t="n">
        <v>0.68</v>
      </c>
      <c r="I19" s="9" t="n">
        <v>0.71</v>
      </c>
      <c r="J19" s="9" t="n">
        <v>0.72</v>
      </c>
      <c r="K19" s="10" t="n">
        <f aca="false">K16/K9</f>
        <v>0.781852353686787</v>
      </c>
      <c r="L19" s="10" t="n">
        <v>0.719296061096584</v>
      </c>
      <c r="M19" s="10" t="n">
        <f aca="false">M16/M9</f>
        <v>0.684451734285301</v>
      </c>
      <c r="N19" s="10" t="n">
        <f aca="false">N16/N9</f>
        <v>0.705386370399762</v>
      </c>
      <c r="O19" s="10" t="n">
        <f aca="false">O16/O9</f>
        <v>0.725163128388935</v>
      </c>
      <c r="P19" s="10" t="n">
        <f aca="false">P16/P9</f>
        <v>0.721261869152377</v>
      </c>
      <c r="Q19" s="10" t="n">
        <f aca="false">Q16/Q9</f>
        <v>0.715951525399845</v>
      </c>
      <c r="R19" s="10" t="n">
        <f aca="false">R16/R9</f>
        <v>0.720437673714949</v>
      </c>
      <c r="S19" s="10" t="n">
        <f aca="false">S16/S9</f>
        <v>0.708638255129861</v>
      </c>
      <c r="T19" s="10" t="n">
        <f aca="false">T16/T9</f>
        <v>0.708953362706792</v>
      </c>
      <c r="U19" s="10" t="n">
        <f aca="false">U16/U9</f>
        <v>0.690884167237834</v>
      </c>
      <c r="V19" s="10" t="n">
        <f aca="false">V16/V9</f>
        <v>0.722418117706932</v>
      </c>
      <c r="W19" s="10" t="n">
        <f aca="false">W16/W9</f>
        <v>0.739039970797591</v>
      </c>
      <c r="X19" s="10" t="n">
        <f aca="false">X16/X9</f>
        <v>0.728161789127948</v>
      </c>
      <c r="Y19" s="10" t="n">
        <f aca="false">Y16/Y9</f>
        <v>0.729491245002068</v>
      </c>
      <c r="Z19" s="10" t="n">
        <f aca="false">Z16/Z9</f>
        <v>0.75487413335815</v>
      </c>
      <c r="AA19" s="10" t="n">
        <f aca="false">AA16/AA9</f>
        <v>0.686792611604325</v>
      </c>
      <c r="AB19" s="10" t="n">
        <f aca="false">AB16/AB9</f>
        <v>0.72817220908345</v>
      </c>
      <c r="AC19" s="10" t="n">
        <f aca="false">AC16/AC9</f>
        <v>0.729550827423168</v>
      </c>
      <c r="AD19" s="10" t="n">
        <f aca="false">AD16/AD9</f>
        <v>0.781342892114006</v>
      </c>
      <c r="AE19" s="10" t="n">
        <f aca="false">AE16/AE9</f>
        <v>0.758884105680763</v>
      </c>
      <c r="AF19" s="9" t="n">
        <f aca="false">SUM(B19:AD19)/COUNTIF(B19:AD19,"&gt;0")</f>
        <v>0.719684811896666</v>
      </c>
      <c r="AG19" s="1" t="s">
        <v>19</v>
      </c>
    </row>
    <row r="20" customFormat="false" ht="12.8" hidden="false" customHeight="false" outlineLevel="0" collapsed="false">
      <c r="A20" s="1" t="s">
        <v>20</v>
      </c>
      <c r="B20" s="9"/>
      <c r="C20" s="9"/>
      <c r="D20" s="9"/>
      <c r="E20" s="9"/>
      <c r="F20" s="9" t="n">
        <v>0.91</v>
      </c>
      <c r="G20" s="9" t="n">
        <v>0.92</v>
      </c>
      <c r="H20" s="9" t="n">
        <v>0.84</v>
      </c>
      <c r="I20" s="9" t="n">
        <v>0.88</v>
      </c>
      <c r="J20" s="9" t="n">
        <v>0.88</v>
      </c>
      <c r="K20" s="10" t="n">
        <f aca="false">K16/K12</f>
        <v>0.971434777886391</v>
      </c>
      <c r="L20" s="10" t="n">
        <v>0.926391190463463</v>
      </c>
      <c r="M20" s="10" t="n">
        <f aca="false">M16/M12</f>
        <v>0.892944804581786</v>
      </c>
      <c r="N20" s="10" t="n">
        <f aca="false">N16/N12</f>
        <v>0.863247344461305</v>
      </c>
      <c r="O20" s="10" t="n">
        <f aca="false">O16/O12</f>
        <v>0.878332498469416</v>
      </c>
      <c r="P20" s="10" t="n">
        <f aca="false">P16/P12</f>
        <v>0.90106022421135</v>
      </c>
      <c r="Q20" s="10" t="n">
        <f aca="false">Q16/Q12</f>
        <v>0.89159427919628</v>
      </c>
      <c r="R20" s="10" t="n">
        <f aca="false">R16/R12</f>
        <v>0.900206620653273</v>
      </c>
      <c r="S20" s="10" t="n">
        <f aca="false">S16/S12</f>
        <v>0.878384988216461</v>
      </c>
      <c r="T20" s="10" t="n">
        <f aca="false">T16/T12</f>
        <v>0.875519737179816</v>
      </c>
      <c r="U20" s="10" t="n">
        <f aca="false">U16/U12</f>
        <v>0.854478666289912</v>
      </c>
      <c r="V20" s="10" t="n">
        <f aca="false">V16/V12</f>
        <v>0.868878978663869</v>
      </c>
      <c r="W20" s="10" t="n">
        <f aca="false">W16/W12</f>
        <v>0.880337420645274</v>
      </c>
      <c r="X20" s="10" t="n">
        <f aca="false">X16/X12</f>
        <v>0.863879159369527</v>
      </c>
      <c r="Y20" s="10" t="n">
        <f aca="false">Y16/Y12</f>
        <v>0.859486679662118</v>
      </c>
      <c r="Z20" s="10" t="n">
        <f aca="false">Z16/Z12</f>
        <v>0.895210241695177</v>
      </c>
      <c r="AA20" s="10" t="n">
        <f aca="false">AA16/AA12</f>
        <v>0.820457401357125</v>
      </c>
      <c r="AB20" s="10" t="n">
        <f aca="false">AB16/AB12</f>
        <v>0.846585489029796</v>
      </c>
      <c r="AC20" s="10" t="n">
        <f aca="false">AC16/AC12</f>
        <v>0.847548187356437</v>
      </c>
      <c r="AD20" s="10" t="n">
        <f aca="false">AD16/AD12</f>
        <v>0.897379254945276</v>
      </c>
      <c r="AE20" s="10" t="n">
        <f aca="false">AE16/AE12</f>
        <v>0.876779793251414</v>
      </c>
      <c r="AF20" s="9" t="n">
        <f aca="false">SUM(B20:AD20)/COUNTIF(B20:AD20,"&gt;0")</f>
        <v>0.881734317773362</v>
      </c>
      <c r="AG20" s="1" t="s">
        <v>20</v>
      </c>
    </row>
    <row r="21" customFormat="false" ht="12.8" hidden="false" customHeight="false" outlineLevel="0" collapsed="false">
      <c r="A21" s="1" t="s">
        <v>21</v>
      </c>
      <c r="AD21" s="2" t="s">
        <v>1</v>
      </c>
    </row>
  </sheetData>
  <mergeCells count="1">
    <mergeCell ref="A1:AF1"/>
  </mergeCells>
  <printOptions headings="false" gridLines="true" gridLinesSet="true" horizontalCentered="false" verticalCentered="false"/>
  <pageMargins left="0.520138888888889" right="0.440277777777778" top="0.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2006-11-28T13:32:15Z</dcterms:created>
  <dc:creator>Dick Blaine</dc:creator>
  <dc:description/>
  <dc:language>en-US</dc:language>
  <cp:lastModifiedBy/>
  <cp:lastPrinted>2013-01-03T09:59:40Z</cp:lastPrinted>
  <dcterms:modified xsi:type="dcterms:W3CDTF">2025-12-05T09:36:18Z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