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4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<sst xmlns="http://schemas.openxmlformats.org/spreadsheetml/2006/main" count="1512" uniqueCount="841">
  <si>
    <t xml:space="preserve">Trail and Monitor Identification</t>
  </si>
  <si>
    <t xml:space="preserve">Boxes on Trail</t>
  </si>
  <si>
    <t xml:space="preserve">WEBL</t>
  </si>
  <si>
    <t xml:space="preserve">ACWO</t>
  </si>
  <si>
    <t xml:space="preserve">AMKE</t>
  </si>
  <si>
    <t xml:space="preserve">ATFC</t>
  </si>
  <si>
    <t xml:space="preserve">BCCH</t>
  </si>
  <si>
    <t xml:space="preserve">BEWR</t>
  </si>
  <si>
    <t xml:space="preserve">BLPH</t>
  </si>
  <si>
    <t xml:space="preserve">BNOW</t>
  </si>
  <si>
    <t xml:space="preserve">BUOW</t>
  </si>
  <si>
    <t xml:space="preserve">CBCH</t>
  </si>
  <si>
    <t xml:space="preserve">DOWO</t>
  </si>
  <si>
    <t xml:space="preserve">EUST</t>
  </si>
  <si>
    <t xml:space="preserve">HOFI</t>
  </si>
  <si>
    <t xml:space="preserve">HOSP</t>
  </si>
  <si>
    <t xml:space="preserve">HOWR</t>
  </si>
  <si>
    <t xml:space="preserve">MOBL</t>
  </si>
  <si>
    <t xml:space="preserve">MOCH</t>
  </si>
  <si>
    <t xml:space="preserve">NOFL</t>
  </si>
  <si>
    <t xml:space="preserve">NUWO</t>
  </si>
  <si>
    <t xml:space="preserve">OATI</t>
  </si>
  <si>
    <t xml:space="preserve">OTHER</t>
  </si>
  <si>
    <t xml:space="preserve">PYNU</t>
  </si>
  <si>
    <t xml:space="preserve">RBNU</t>
  </si>
  <si>
    <t xml:space="preserve">TRES</t>
  </si>
  <si>
    <t xml:space="preserve">VGSW</t>
  </si>
  <si>
    <t xml:space="preserve">WBNU</t>
  </si>
  <si>
    <t xml:space="preserve">WESO</t>
  </si>
  <si>
    <t xml:space="preserve">WODU</t>
  </si>
  <si>
    <t xml:space="preserve">Boxes</t>
  </si>
  <si>
    <t xml:space="preserve">Fledglings</t>
  </si>
  <si>
    <t xml:space="preserve">County</t>
  </si>
  <si>
    <t xml:space="preserve">Ref #</t>
  </si>
  <si>
    <t xml:space="preserve">List</t>
  </si>
  <si>
    <t xml:space="preserve">Totals</t>
  </si>
  <si>
    <t xml:space="preserve">SmB</t>
  </si>
  <si>
    <t xml:space="preserve">StdB</t>
  </si>
  <si>
    <t xml:space="preserve">LgB</t>
  </si>
  <si>
    <t xml:space="preserve">ToT</t>
  </si>
  <si>
    <t xml:space="preserve">Western Bluebirds</t>
  </si>
  <si>
    <t xml:space="preserve">Acorn Woodpecker</t>
  </si>
  <si>
    <t xml:space="preserve">American Kestrel</t>
  </si>
  <si>
    <t xml:space="preserve">Ash-Throated Flycatcher</t>
  </si>
  <si>
    <t xml:space="preserve">Black-capped Chickadee</t>
  </si>
  <si>
    <t xml:space="preserve">Bewick's Wren</t>
  </si>
  <si>
    <t xml:space="preserve">Black Phoebe</t>
  </si>
  <si>
    <t xml:space="preserve">Barn Owl</t>
  </si>
  <si>
    <t xml:space="preserve">Burrowing Owl</t>
  </si>
  <si>
    <t xml:space="preserve">Chestnut-Backed Chickadee</t>
  </si>
  <si>
    <t xml:space="preserve">Downy Woodpecker</t>
  </si>
  <si>
    <t xml:space="preserve">European Starling</t>
  </si>
  <si>
    <t xml:space="preserve">House Finch</t>
  </si>
  <si>
    <t xml:space="preserve">House Sparrow</t>
  </si>
  <si>
    <t xml:space="preserve">House Wren</t>
  </si>
  <si>
    <t xml:space="preserve">Mountain Bluebird</t>
  </si>
  <si>
    <t xml:space="preserve">Mountain Chickadee</t>
  </si>
  <si>
    <t xml:space="preserve">Northern Flicker</t>
  </si>
  <si>
    <t xml:space="preserve">Nuttall's Woodpecker</t>
  </si>
  <si>
    <t xml:space="preserve">Oak Titmouse</t>
  </si>
  <si>
    <t xml:space="preserve">Other</t>
  </si>
  <si>
    <t xml:space="preserve">Pygmy Nuthatch</t>
  </si>
  <si>
    <t xml:space="preserve">Red-Breasted Nuthatch</t>
  </si>
  <si>
    <t xml:space="preserve">Tree Swallow</t>
  </si>
  <si>
    <t xml:space="preserve">Violet-Green Swallow</t>
  </si>
  <si>
    <t xml:space="preserve">White-Breasted Nuthatch</t>
  </si>
  <si>
    <t xml:space="preserve">Western Screech-Owl</t>
  </si>
  <si>
    <t xml:space="preserve">Wood Duck</t>
  </si>
  <si>
    <t xml:space="preserve">per Box</t>
  </si>
  <si>
    <t xml:space="preserve">of</t>
  </si>
  <si>
    <t xml:space="preserve">#TN</t>
  </si>
  <si>
    <t xml:space="preserve">#Boxes</t>
  </si>
  <si>
    <t xml:space="preserve">#Eggs</t>
  </si>
  <si>
    <t xml:space="preserve">#Hatch</t>
  </si>
  <si>
    <t xml:space="preserve">#Fledge</t>
  </si>
  <si>
    <t xml:space="preserve">Trailname</t>
  </si>
  <si>
    <t xml:space="preserve">Monitor #1</t>
  </si>
  <si>
    <t xml:space="preserve">Email #1</t>
  </si>
  <si>
    <t xml:space="preserve">Monitor #2</t>
  </si>
  <si>
    <t xml:space="preserve">Email #2</t>
  </si>
  <si>
    <t xml:space="preserve">Monitor #3</t>
  </si>
  <si>
    <t xml:space="preserve">Email #3</t>
  </si>
  <si>
    <t xml:space="preserve">(e.g., chickadee)</t>
  </si>
  <si>
    <t xml:space="preserve">(e.g., Bluebird)</t>
  </si>
  <si>
    <t xml:space="preserve">(e.g., Large)</t>
  </si>
  <si>
    <t xml:space="preserve">Total</t>
  </si>
  <si>
    <t xml:space="preserve">TN</t>
  </si>
  <si>
    <t xml:space="preserve">TE</t>
  </si>
  <si>
    <t xml:space="preserve">TH</t>
  </si>
  <si>
    <t xml:space="preserve">TF</t>
  </si>
  <si>
    <t xml:space="preserve">1N</t>
  </si>
  <si>
    <t xml:space="preserve">1E</t>
  </si>
  <si>
    <t xml:space="preserve">1H</t>
  </si>
  <si>
    <t xml:space="preserve">1F</t>
  </si>
  <si>
    <t xml:space="preserve">2N</t>
  </si>
  <si>
    <t xml:space="preserve">2E</t>
  </si>
  <si>
    <t xml:space="preserve">2H</t>
  </si>
  <si>
    <t xml:space="preserve">2F</t>
  </si>
  <si>
    <t xml:space="preserve">3N</t>
  </si>
  <si>
    <t xml:space="preserve">3E</t>
  </si>
  <si>
    <t xml:space="preserve">3H</t>
  </si>
  <si>
    <t xml:space="preserve">3F</t>
  </si>
  <si>
    <t xml:space="preserve">Tr</t>
  </si>
  <si>
    <t xml:space="preserve">Co</t>
  </si>
  <si>
    <t xml:space="preserve">Tr/Co %</t>
  </si>
  <si>
    <t xml:space="preserve">Counties</t>
  </si>
  <si>
    <t xml:space="preserve">Count:</t>
  </si>
  <si>
    <t xml:space="preserve">N/A</t>
  </si>
  <si>
    <t xml:space="preserve">Names:</t>
  </si>
  <si>
    <t xml:space="preserve">Alameda</t>
  </si>
  <si>
    <t xml:space="preserve">Holdener Park</t>
  </si>
  <si>
    <t xml:space="preserve">Polly Krauter</t>
  </si>
  <si>
    <t xml:space="preserve">pakrauter@comcast.net</t>
  </si>
  <si>
    <t xml:space="preserve">Imperial</t>
  </si>
  <si>
    <t xml:space="preserve">Seven Trails </t>
  </si>
  <si>
    <t xml:space="preserve">Irvin Tiessen</t>
  </si>
  <si>
    <t xml:space="preserve">irvintiessen@comcast.net</t>
  </si>
  <si>
    <t xml:space="preserve">The Petch Home</t>
  </si>
  <si>
    <t xml:space="preserve">Marilyn Petch</t>
  </si>
  <si>
    <t xml:space="preserve">mpetch@earthlink.net</t>
  </si>
  <si>
    <t xml:space="preserve">Contra Costa</t>
  </si>
  <si>
    <t xml:space="preserve">Acalanes Ridge</t>
  </si>
  <si>
    <t xml:space="preserve">Rosalina Acuff</t>
  </si>
  <si>
    <t xml:space="preserve">rracuff@yahoo.com</t>
  </si>
  <si>
    <t xml:space="preserve">Black Diamond Mines Regional Park</t>
  </si>
  <si>
    <t xml:space="preserve">Luise Gustafson</t>
  </si>
  <si>
    <t xml:space="preserve">weezynbernie@att.net</t>
  </si>
  <si>
    <t xml:space="preserve">Patrick Gustafson</t>
  </si>
  <si>
    <t xml:space="preserve">Borges Ranch</t>
  </si>
  <si>
    <t xml:space="preserve">Sharon Solstice</t>
  </si>
  <si>
    <t xml:space="preserve">solstice_s@yahoo.com</t>
  </si>
  <si>
    <t xml:space="preserve">Briones Regional Park</t>
  </si>
  <si>
    <t xml:space="preserve">Briones Spengler/Table Top</t>
  </si>
  <si>
    <t xml:space="preserve">Eric Fromer</t>
  </si>
  <si>
    <t xml:space="preserve">eric.fromer@kp.org</t>
  </si>
  <si>
    <t xml:space="preserve">Irma Garcia</t>
  </si>
  <si>
    <t xml:space="preserve">irmafromer@comcast.net</t>
  </si>
  <si>
    <t xml:space="preserve">Briones/San Pablo Dam Reservoir</t>
  </si>
  <si>
    <t xml:space="preserve">Georgette Howington</t>
  </si>
  <si>
    <t xml:space="preserve">ghbirdscape@gmail.com</t>
  </si>
  <si>
    <t xml:space="preserve">Codorniz</t>
  </si>
  <si>
    <t xml:space="preserve">Ian &amp; Karin Deas</t>
  </si>
  <si>
    <t xml:space="preserve">deasusa2@gmail.com</t>
  </si>
  <si>
    <t xml:space="preserve">Contra Loma Regional Park</t>
  </si>
  <si>
    <t xml:space="preserve">Don Yoder Memorial Trail</t>
  </si>
  <si>
    <t xml:space="preserve">Bev Meinbress</t>
  </si>
  <si>
    <t xml:space="preserve">bevymein@icloud.com</t>
  </si>
  <si>
    <t xml:space="preserve">daily.d.anne@gmail.com</t>
  </si>
  <si>
    <t xml:space="preserve">Dynamite Trail</t>
  </si>
  <si>
    <t xml:space="preserve">Julie Mello</t>
  </si>
  <si>
    <t xml:space="preserve">ollyjb@aol.com</t>
  </si>
  <si>
    <t xml:space="preserve">Eagles Nest</t>
  </si>
  <si>
    <t xml:space="preserve">Dan McGrath</t>
  </si>
  <si>
    <t xml:space="preserve">danmcgrath2014@gmail.com</t>
  </si>
  <si>
    <t xml:space="preserve">Gds at Heather Farm</t>
  </si>
  <si>
    <t xml:space="preserve">Denise Weiss</t>
  </si>
  <si>
    <t xml:space="preserve">dmgweiss@gmail.com</t>
  </si>
  <si>
    <t xml:space="preserve">Hanna Grove</t>
  </si>
  <si>
    <t xml:space="preserve">Rosemary Nishikawa</t>
  </si>
  <si>
    <t xml:space="preserve">dragonfly_rose@yahoo.com</t>
  </si>
  <si>
    <t xml:space="preserve">Happy Valley Road Trail</t>
  </si>
  <si>
    <t xml:space="preserve">Tim McClintock</t>
  </si>
  <si>
    <t xml:space="preserve">mccs2@comcast.net</t>
  </si>
  <si>
    <t xml:space="preserve">Indian Creek</t>
  </si>
  <si>
    <t xml:space="preserve">Lana Roche</t>
  </si>
  <si>
    <t xml:space="preserve">xpresnatur@aol.com</t>
  </si>
  <si>
    <t xml:space="preserve">John Muir Fernandez Ranch</t>
  </si>
  <si>
    <t xml:space="preserve">EC Sheryl</t>
  </si>
  <si>
    <t xml:space="preserve">alvenia630@gmail.com</t>
  </si>
  <si>
    <t xml:space="preserve">La Rieu Park</t>
  </si>
  <si>
    <t xml:space="preserve">Lafayette Reservoir</t>
  </si>
  <si>
    <t xml:space="preserve">Tom Garry </t>
  </si>
  <si>
    <t xml:space="preserve">tomg@astound.net</t>
  </si>
  <si>
    <t xml:space="preserve">Lafayette/Moraga Regional Trail</t>
  </si>
  <si>
    <t xml:space="preserve">Maren Smith</t>
  </si>
  <si>
    <t xml:space="preserve">marensmithbkk@yahoo.com</t>
  </si>
  <si>
    <t xml:space="preserve">Sutter</t>
  </si>
  <si>
    <t xml:space="preserve">Old Christmas Tree Trail</t>
  </si>
  <si>
    <t xml:space="preserve">Sienna Ranch</t>
  </si>
  <si>
    <t xml:space="preserve">Annette Dale</t>
  </si>
  <si>
    <t xml:space="preserve">aalioshin@mac.com</t>
  </si>
  <si>
    <t xml:space="preserve">Sulphur Creek</t>
  </si>
  <si>
    <t xml:space="preserve">Twin Ponds</t>
  </si>
  <si>
    <t xml:space="preserve">Valle Vista Station</t>
  </si>
  <si>
    <t xml:space="preserve">Julie Starr</t>
  </si>
  <si>
    <t xml:space="preserve">jmstarr1@comcast.net</t>
  </si>
  <si>
    <t xml:space="preserve">El Dorado</t>
  </si>
  <si>
    <t xml:space="preserve">Cassdraxler Home</t>
  </si>
  <si>
    <t xml:space="preserve">Cass Cassdraxler</t>
  </si>
  <si>
    <t xml:space="preserve">cassdraxler@yahoo.com</t>
  </si>
  <si>
    <t xml:space="preserve">Del Norte</t>
  </si>
  <si>
    <t xml:space="preserve">Cronan Ranch Trails (BLM)</t>
  </si>
  <si>
    <t xml:space="preserve">Brenda Bass</t>
  </si>
  <si>
    <t xml:space="preserve">brendacbass@gmail.com</t>
  </si>
  <si>
    <t xml:space="preserve">Knollwood Drive</t>
  </si>
  <si>
    <t xml:space="preserve">Sandy Follett</t>
  </si>
  <si>
    <t xml:space="preserve">daturasandy@gmail.com</t>
  </si>
  <si>
    <t xml:space="preserve">Wildwood</t>
  </si>
  <si>
    <t xml:space="preserve">Judy Graham</t>
  </si>
  <si>
    <t xml:space="preserve">hatchandjudygraham@gmail.com</t>
  </si>
  <si>
    <t xml:space="preserve">Colusa</t>
  </si>
  <si>
    <t xml:space="preserve">Lake</t>
  </si>
  <si>
    <t xml:space="preserve">Kuulanapo Preserve</t>
  </si>
  <si>
    <t xml:space="preserve">Donna Mackiewicz</t>
  </si>
  <si>
    <t xml:space="preserve">donnammackiewicz@gmail.com</t>
  </si>
  <si>
    <t xml:space="preserve">Rodman Preserve</t>
  </si>
  <si>
    <t xml:space="preserve">Los Angeles</t>
  </si>
  <si>
    <t xml:space="preserve">Alta Vista - Wilderness Parks Redondo Beach</t>
  </si>
  <si>
    <t xml:space="preserve">Gerald Orcholski</t>
  </si>
  <si>
    <t xml:space="preserve">gerryjim@sbcglobal.net</t>
  </si>
  <si>
    <t xml:space="preserve">Bixby Fillage Golf Course &amp; Rosie The Riveter Park</t>
  </si>
  <si>
    <t xml:space="preserve">Jerry Millett</t>
  </si>
  <si>
    <t xml:space="preserve">jsmillett@gmail.com</t>
  </si>
  <si>
    <t xml:space="preserve">Brigden Rd Pasadena</t>
  </si>
  <si>
    <t xml:space="preserve">Brookside Park Pasadena</t>
  </si>
  <si>
    <t xml:space="preserve">Cerritos City Parks</t>
  </si>
  <si>
    <t xml:space="preserve">Claremont Colleges</t>
  </si>
  <si>
    <t xml:space="preserve">Henry Feilen</t>
  </si>
  <si>
    <t xml:space="preserve">henry.feilen@verizon.net</t>
  </si>
  <si>
    <t xml:space="preserve">Creek Park</t>
  </si>
  <si>
    <t xml:space="preserve">Carol Montoya</t>
  </si>
  <si>
    <t xml:space="preserve">carolmontoya7161961@icloud.com</t>
  </si>
  <si>
    <t xml:space="preserve">Susan Bulger</t>
  </si>
  <si>
    <t xml:space="preserve">suebulger@gmail.com</t>
  </si>
  <si>
    <t xml:space="preserve">Yolo</t>
  </si>
  <si>
    <t xml:space="preserve">CSULB near Japanese Garden</t>
  </si>
  <si>
    <t xml:space="preserve">Julie Decker</t>
  </si>
  <si>
    <t xml:space="preserve">julieiwuc@yahoo.com</t>
  </si>
  <si>
    <t xml:space="preserve">El Doardo East Regional Park Area II</t>
  </si>
  <si>
    <t xml:space="preserve">El Dorado East Regional Park Area III</t>
  </si>
  <si>
    <t xml:space="preserve">Gwinn, Sunnyslope, Vina Vieja Parks Pasadena</t>
  </si>
  <si>
    <t xml:space="preserve">La Mirada Golf Course</t>
  </si>
  <si>
    <t xml:space="preserve">carolmontoya61@gmail.com</t>
  </si>
  <si>
    <t xml:space="preserve">Ventura</t>
  </si>
  <si>
    <t xml:space="preserve">Palos Verdes Golf Club</t>
  </si>
  <si>
    <t xml:space="preserve">Sharman Knox</t>
  </si>
  <si>
    <t xml:space="preserve">sharmanknox@aol.com</t>
  </si>
  <si>
    <t xml:space="preserve">Sepulveda Basin</t>
  </si>
  <si>
    <t xml:space="preserve">Caroyn Oppenheimer</t>
  </si>
  <si>
    <t xml:space="preserve">carolopp@sbcglobal.net</t>
  </si>
  <si>
    <t xml:space="preserve">Thompson Ck Trail</t>
  </si>
  <si>
    <t xml:space="preserve">Victory Park Pasadena</t>
  </si>
  <si>
    <t xml:space="preserve">Whaley Park North</t>
  </si>
  <si>
    <t xml:space="preserve">Whittier Narrows Recreation Area</t>
  </si>
  <si>
    <t xml:space="preserve">Susana Guerrero</t>
  </si>
  <si>
    <t xml:space="preserve">mexecua4@aol.com</t>
  </si>
  <si>
    <t xml:space="preserve">Madera</t>
  </si>
  <si>
    <t xml:space="preserve"> Dryad Ranch</t>
  </si>
  <si>
    <t xml:space="preserve">Bill Ralph</t>
  </si>
  <si>
    <t xml:space="preserve">Bill@dryadranch.com</t>
  </si>
  <si>
    <t xml:space="preserve"> Hensley Lake</t>
  </si>
  <si>
    <t xml:space="preserve">Chowchilla</t>
  </si>
  <si>
    <t xml:space="preserve">Eastman Lake</t>
  </si>
  <si>
    <t xml:space="preserve">Eric Schaal</t>
  </si>
  <si>
    <t xml:space="preserve">Sierradog@sti.net</t>
  </si>
  <si>
    <t xml:space="preserve">Madera East</t>
  </si>
  <si>
    <t xml:space="preserve">Madera North</t>
  </si>
  <si>
    <t xml:space="preserve">Jeanette Hanneman</t>
  </si>
  <si>
    <t xml:space="preserve">Mariposa</t>
  </si>
  <si>
    <t xml:space="preserve">Le Grand</t>
  </si>
  <si>
    <t xml:space="preserve">Claudia Quintero</t>
  </si>
  <si>
    <t xml:space="preserve">Catie Moog</t>
  </si>
  <si>
    <t xml:space="preserve">Mendocino</t>
  </si>
  <si>
    <t xml:space="preserve">Our Backyard (above S Noyo Harbor)</t>
  </si>
  <si>
    <t xml:space="preserve">Michael &amp; Marybeth Arago</t>
  </si>
  <si>
    <t xml:space="preserve">mmbarago@mcn.org</t>
  </si>
  <si>
    <t xml:space="preserve">Merced</t>
  </si>
  <si>
    <t xml:space="preserve">Snelling</t>
  </si>
  <si>
    <t xml:space="preserve">Napa</t>
  </si>
  <si>
    <t xml:space="preserve">Alston Park - Trail 1</t>
  </si>
  <si>
    <t xml:space="preserve">Maggie Hall</t>
  </si>
  <si>
    <t xml:space="preserve">rhinosgirl2@gmail.com</t>
  </si>
  <si>
    <t xml:space="preserve">Alston Park - Trail 2</t>
  </si>
  <si>
    <t xml:space="preserve">Kelly Pepper</t>
  </si>
  <si>
    <t xml:space="preserve">pepperkellye@gmail.com</t>
  </si>
  <si>
    <t xml:space="preserve">American Canyon High School</t>
  </si>
  <si>
    <t xml:space="preserve">Jeanne Hillyard</t>
  </si>
  <si>
    <t xml:space="preserve">Jeanne_Hillyard@nvusd.org</t>
  </si>
  <si>
    <t xml:space="preserve">Donaldson Elementary School</t>
  </si>
  <si>
    <t xml:space="preserve">Tom Slyker</t>
  </si>
  <si>
    <t xml:space="preserve">solanobirder@gmail.com</t>
  </si>
  <si>
    <t xml:space="preserve">Duhig Road</t>
  </si>
  <si>
    <t xml:space="preserve">David Kassel</t>
  </si>
  <si>
    <t xml:space="preserve">djkassel@yahoo.com</t>
  </si>
  <si>
    <t xml:space="preserve">Lakeview Park</t>
  </si>
  <si>
    <t xml:space="preserve">Pam Condos</t>
  </si>
  <si>
    <t xml:space="preserve">pamelacondos58@gmail.com</t>
  </si>
  <si>
    <t xml:space="preserve">Newell Open Space</t>
  </si>
  <si>
    <t xml:space="preserve">Kyle Gerner</t>
  </si>
  <si>
    <t xml:space="preserve">kgerner93@gmail.com</t>
  </si>
  <si>
    <t xml:space="preserve">O'Brien Park</t>
  </si>
  <si>
    <t xml:space="preserve">Helena Kassel</t>
  </si>
  <si>
    <t xml:space="preserve">hkassel2004@comcast.net</t>
  </si>
  <si>
    <t xml:space="preserve">Trancas Crossing Park</t>
  </si>
  <si>
    <t xml:space="preserve">Mickey Riva</t>
  </si>
  <si>
    <t xml:space="preserve">mickeyriva@gmail.com</t>
  </si>
  <si>
    <t xml:space="preserve">Veterans Park, American Canyon</t>
  </si>
  <si>
    <t xml:space="preserve">Wetlands Edge Park</t>
  </si>
  <si>
    <t xml:space="preserve">Carol Boykin</t>
  </si>
  <si>
    <t xml:space="preserve">carol.boykin@att.net</t>
  </si>
  <si>
    <t xml:space="preserve">Nevada</t>
  </si>
  <si>
    <t xml:space="preserve">Allan Theisen Trail, BYLT</t>
  </si>
  <si>
    <t xml:space="preserve">Margaret Ervin</t>
  </si>
  <si>
    <t xml:space="preserve">marg.ervin@gmail.com</t>
  </si>
  <si>
    <t xml:space="preserve">Banner Backyard</t>
  </si>
  <si>
    <t xml:space="preserve">Jean Matsuno</t>
  </si>
  <si>
    <t xml:space="preserve">ltquain@gmail.com</t>
  </si>
  <si>
    <t xml:space="preserve">Black Swan Trail</t>
  </si>
  <si>
    <t xml:space="preserve">Marylynne Nicholson</t>
  </si>
  <si>
    <t xml:space="preserve">marylynnen@gmail.com</t>
  </si>
  <si>
    <t xml:space="preserve">Mary Sanichas</t>
  </si>
  <si>
    <t xml:space="preserve">msanichas@gmail.com</t>
  </si>
  <si>
    <t xml:space="preserve">Dog Bar/Taylor Crossing</t>
  </si>
  <si>
    <t xml:space="preserve">Jane Riedel</t>
  </si>
  <si>
    <t xml:space="preserve">janeoriedel@gmail.com</t>
  </si>
  <si>
    <t xml:space="preserve">Garden Bar Trail</t>
  </si>
  <si>
    <t xml:space="preserve">Kate Brennan</t>
  </si>
  <si>
    <t xml:space="preserve">kbrennan6699@gmail.com</t>
  </si>
  <si>
    <t xml:space="preserve">Highline Trail</t>
  </si>
  <si>
    <t xml:space="preserve">Kathleen Kershaw</t>
  </si>
  <si>
    <t xml:space="preserve">2kyuba@gmail.com</t>
  </si>
  <si>
    <t xml:space="preserve">Hope's Trail</t>
  </si>
  <si>
    <t xml:space="preserve">Hope Brady</t>
  </si>
  <si>
    <t xml:space="preserve">uncoveringhope@gmail.com</t>
  </si>
  <si>
    <t xml:space="preserve">Jail Birds Trail</t>
  </si>
  <si>
    <t xml:space="preserve">Theresa Thomas</t>
  </si>
  <si>
    <t xml:space="preserve">randtthomas@sbcglobal.net</t>
  </si>
  <si>
    <t xml:space="preserve">Jones Bar Trail</t>
  </si>
  <si>
    <t xml:space="preserve">Kate's Place</t>
  </si>
  <si>
    <t xml:space="preserve">Lafayette Ditch</t>
  </si>
  <si>
    <t xml:space="preserve">Andi Duncan</t>
  </si>
  <si>
    <t xml:space="preserve">sendmailtoandi@gmail.com</t>
  </si>
  <si>
    <t xml:space="preserve">Lake of the Pines Waste Water Treatment Plant</t>
  </si>
  <si>
    <t xml:space="preserve">Patricia Clark</t>
  </si>
  <si>
    <t xml:space="preserve">clarkp494@gmail.com</t>
  </si>
  <si>
    <t xml:space="preserve">Lassen</t>
  </si>
  <si>
    <t xml:space="preserve">Lovell Lane </t>
  </si>
  <si>
    <t xml:space="preserve">Melissa Mercier</t>
  </si>
  <si>
    <t xml:space="preserve">mcmercier7@gmail.com</t>
  </si>
  <si>
    <t xml:space="preserve">North Star House</t>
  </si>
  <si>
    <t xml:space="preserve">Willie Hall</t>
  </si>
  <si>
    <t xml:space="preserve">yardcard@usamedia.tv</t>
  </si>
  <si>
    <t xml:space="preserve">Redbud Nursery</t>
  </si>
  <si>
    <t xml:space="preserve">Retrac Way</t>
  </si>
  <si>
    <t xml:space="preserve">Ridge Top Court</t>
  </si>
  <si>
    <t xml:space="preserve">Robinson King Rd</t>
  </si>
  <si>
    <t xml:space="preserve">Sendero de Pajaro Azul</t>
  </si>
  <si>
    <t xml:space="preserve">Christie Kimple</t>
  </si>
  <si>
    <t xml:space="preserve">ckimple2003@yahoo.com</t>
  </si>
  <si>
    <t xml:space="preserve">Turtle House Trail</t>
  </si>
  <si>
    <t xml:space="preserve">Alison Sweetser</t>
  </si>
  <si>
    <t xml:space="preserve">wildblueali@gmail.com</t>
  </si>
  <si>
    <t xml:space="preserve">Western Gateway Park</t>
  </si>
  <si>
    <t xml:space="preserve">Sylvia Wright</t>
  </si>
  <si>
    <t xml:space="preserve">sylviaLwright1@gmail.com</t>
  </si>
  <si>
    <t xml:space="preserve">Woolman Campus</t>
  </si>
  <si>
    <t xml:space="preserve">Orange</t>
  </si>
  <si>
    <t xml:space="preserve">12551 Barrett Lane</t>
  </si>
  <si>
    <t xml:space="preserve">Teri Osborne</t>
  </si>
  <si>
    <t xml:space="preserve">tosbornenow@gmail.com</t>
  </si>
  <si>
    <t xml:space="preserve">13901 Gershon Pl</t>
  </si>
  <si>
    <t xml:space="preserve">Alta Vista Golf Course</t>
  </si>
  <si>
    <t xml:space="preserve">Valerie Sinex</t>
  </si>
  <si>
    <t xml:space="preserve">birdsrock@earthlink.net</t>
  </si>
  <si>
    <t xml:space="preserve">Christian Cline</t>
  </si>
  <si>
    <t xml:space="preserve">Altisima Park</t>
  </si>
  <si>
    <t xml:space="preserve">Tiffany Chao</t>
  </si>
  <si>
    <t xml:space="preserve">chaot364@gmail.com</t>
  </si>
  <si>
    <t xml:space="preserve">Anaheim Hills Houses</t>
  </si>
  <si>
    <t xml:space="preserve">Jaime Altonaga</t>
  </si>
  <si>
    <t xml:space="preserve">jaltonaga@yahoo.com</t>
  </si>
  <si>
    <t xml:space="preserve">Anaheim Hills Parks</t>
  </si>
  <si>
    <t xml:space="preserve">Colleen and Chris Kvaska</t>
  </si>
  <si>
    <t xml:space="preserve">bgrateful0923@gmail.com</t>
  </si>
  <si>
    <t xml:space="preserve">Placer</t>
  </si>
  <si>
    <t xml:space="preserve">Arbor Park</t>
  </si>
  <si>
    <t xml:space="preserve">Peggy Blanton</t>
  </si>
  <si>
    <t xml:space="preserve">impablanton@yahoo.com</t>
  </si>
  <si>
    <t xml:space="preserve">Arrow Vista Park</t>
  </si>
  <si>
    <t xml:space="preserve">Ascension Cemetery</t>
  </si>
  <si>
    <t xml:space="preserve">Dennis Hosier</t>
  </si>
  <si>
    <t xml:space="preserve">djhosier1@cox.net</t>
  </si>
  <si>
    <t xml:space="preserve">Aurora Park</t>
  </si>
  <si>
    <t xml:space="preserve">Barcelona Park</t>
  </si>
  <si>
    <t xml:space="preserve">Bart Spendlove</t>
  </si>
  <si>
    <t xml:space="preserve">Steve Wardwell</t>
  </si>
  <si>
    <t xml:space="preserve">swwell@yahoo.com</t>
  </si>
  <si>
    <t xml:space="preserve">Nadine Wardwell</t>
  </si>
  <si>
    <t xml:space="preserve">Beverly's Bluebird Trail</t>
  </si>
  <si>
    <t xml:space="preserve">Beverly Gandall</t>
  </si>
  <si>
    <t xml:space="preserve">bluebird@fea.net</t>
  </si>
  <si>
    <t xml:space="preserve">Birchwood Park</t>
  </si>
  <si>
    <t xml:space="preserve">Brea Country Hills</t>
  </si>
  <si>
    <t xml:space="preserve">Amy Kernes</t>
  </si>
  <si>
    <t xml:space="preserve">AmyKernes@gmail.com</t>
  </si>
  <si>
    <t xml:space="preserve">Trinity</t>
  </si>
  <si>
    <t xml:space="preserve">Calle Pasada Greenbelt </t>
  </si>
  <si>
    <t xml:space="preserve">Lynn Rollison</t>
  </si>
  <si>
    <t xml:space="preserve">rollison@cox.net</t>
  </si>
  <si>
    <t xml:space="preserve">Canyon RV Park</t>
  </si>
  <si>
    <t xml:space="preserve">Kappy Hurst</t>
  </si>
  <si>
    <t xml:space="preserve">kappyah@sbcglobal.net</t>
  </si>
  <si>
    <t xml:space="preserve">Castille Park</t>
  </si>
  <si>
    <t xml:space="preserve">Cedarbrook Park, Aliso Viejo</t>
  </si>
  <si>
    <t xml:space="preserve">Lori Kindle</t>
  </si>
  <si>
    <t xml:space="preserve">lorikindle@me.com</t>
  </si>
  <si>
    <t xml:space="preserve">Central Irvine</t>
  </si>
  <si>
    <t xml:space="preserve">Norm Franz</t>
  </si>
  <si>
    <t xml:space="preserve">nrfranz@uci.edu</t>
  </si>
  <si>
    <t xml:space="preserve">Judi Franz</t>
  </si>
  <si>
    <t xml:space="preserve">scbc.meetings@gmail.com</t>
  </si>
  <si>
    <t xml:space="preserve">Butte</t>
  </si>
  <si>
    <t xml:space="preserve">Central Park</t>
  </si>
  <si>
    <t xml:space="preserve">Cielo Vista Park</t>
  </si>
  <si>
    <t xml:space="preserve">College Park</t>
  </si>
  <si>
    <t xml:space="preserve">Bharath Kumar</t>
  </si>
  <si>
    <t xml:space="preserve">kumarmb@gmail.com</t>
  </si>
  <si>
    <t xml:space="preserve">Colony</t>
  </si>
  <si>
    <t xml:space="preserve">Coyote Hills Golf Course</t>
  </si>
  <si>
    <t xml:space="preserve">Craig Park North</t>
  </si>
  <si>
    <t xml:space="preserve">Karen McReynolds</t>
  </si>
  <si>
    <t xml:space="preserve">kemcreynolds@hiu.edu</t>
  </si>
  <si>
    <t xml:space="preserve">Creekside Park</t>
  </si>
  <si>
    <t xml:space="preserve">Diane Etchison</t>
  </si>
  <si>
    <t xml:space="preserve">detchison22@cox.net</t>
  </si>
  <si>
    <t xml:space="preserve">Deerfield</t>
  </si>
  <si>
    <t xml:space="preserve">Deerfield Community Park, Irvine</t>
  </si>
  <si>
    <t xml:space="preserve">Karen Graham</t>
  </si>
  <si>
    <t xml:space="preserve">jescowild@gmail.com</t>
  </si>
  <si>
    <t xml:space="preserve">Del Obispo Park</t>
  </si>
  <si>
    <t xml:space="preserve">Dove Canyon Golf Course</t>
  </si>
  <si>
    <t xml:space="preserve">El Toro Cemetery</t>
  </si>
  <si>
    <t xml:space="preserve">Joe Noval</t>
  </si>
  <si>
    <t xml:space="preserve">joeandkicha@cox.net</t>
  </si>
  <si>
    <t xml:space="preserve">Doug Wood</t>
  </si>
  <si>
    <t xml:space="preserve">2dwood@cox.net</t>
  </si>
  <si>
    <t xml:space="preserve">Emery Park</t>
  </si>
  <si>
    <t xml:space="preserve">Jeff Townsend</t>
  </si>
  <si>
    <t xml:space="preserve">jfftownsend@yahoo.com</t>
  </si>
  <si>
    <t xml:space="preserve">Fairhaven Cemetery </t>
  </si>
  <si>
    <t xml:space="preserve">Phyllis Steele</t>
  </si>
  <si>
    <t xml:space="preserve">steele045@gmail.com</t>
  </si>
  <si>
    <t xml:space="preserve">Marilynn Herman</t>
  </si>
  <si>
    <t xml:space="preserve">Florence Joyner Park-Mission Viejo</t>
  </si>
  <si>
    <t xml:space="preserve">Brian Ibenthal</t>
  </si>
  <si>
    <t xml:space="preserve">bibenthal@cox.net</t>
  </si>
  <si>
    <t xml:space="preserve">Sarah Ibenthal</t>
  </si>
  <si>
    <t xml:space="preserve">sibenthal@icloud.com</t>
  </si>
  <si>
    <t xml:space="preserve">Fullerton Golf</t>
  </si>
  <si>
    <t xml:space="preserve">Bostwick</t>
  </si>
  <si>
    <t xml:space="preserve">nhbostwick@gmail.com</t>
  </si>
  <si>
    <t xml:space="preserve">Fullerton Sports Park</t>
  </si>
  <si>
    <t xml:space="preserve">Garden Grove Parks, West</t>
  </si>
  <si>
    <t xml:space="preserve">Emma Benavides</t>
  </si>
  <si>
    <t xml:space="preserve">emmben@gmail.com</t>
  </si>
  <si>
    <t xml:space="preserve">Gate 11 Laguna Woods</t>
  </si>
  <si>
    <t xml:space="preserve">Yvonne Brumbaugh</t>
  </si>
  <si>
    <t xml:space="preserve">vonniedel@gmail.com</t>
  </si>
  <si>
    <t xml:space="preserve">Gilbert Park</t>
  </si>
  <si>
    <t xml:space="preserve">Lissa LaMorte</t>
  </si>
  <si>
    <t xml:space="preserve">lissalamorte@gmail.com</t>
  </si>
  <si>
    <t xml:space="preserve">Gilman Park Park</t>
  </si>
  <si>
    <t xml:space="preserve">Goldenrod Park</t>
  </si>
  <si>
    <t xml:space="preserve">Harvard Park</t>
  </si>
  <si>
    <t xml:space="preserve">Holy Sepulcher Cemetary</t>
  </si>
  <si>
    <t xml:space="preserve">Judy Bright</t>
  </si>
  <si>
    <t xml:space="preserve">judybright50@gmail.com</t>
  </si>
  <si>
    <t xml:space="preserve">Home Luciana</t>
  </si>
  <si>
    <t xml:space="preserve">House</t>
  </si>
  <si>
    <t xml:space="preserve">Huntington Central Park,HB East</t>
  </si>
  <si>
    <t xml:space="preserve">Barry Dupont</t>
  </si>
  <si>
    <t xml:space="preserve">barry0716@aol.com</t>
  </si>
  <si>
    <t xml:space="preserve">Irvine</t>
  </si>
  <si>
    <t xml:space="preserve">Mike Isaacson</t>
  </si>
  <si>
    <t xml:space="preserve">mikeandeb@sbcglobal.net</t>
  </si>
  <si>
    <t xml:space="preserve">Calaveras</t>
  </si>
  <si>
    <t xml:space="preserve">Irvine Ranch Outdoor Ed Center</t>
  </si>
  <si>
    <t xml:space="preserve">Rita Robinson</t>
  </si>
  <si>
    <t xml:space="preserve">organicmrita@gmail.com</t>
  </si>
  <si>
    <t xml:space="preserve">Fresno</t>
  </si>
  <si>
    <t xml:space="preserve">Irvine Regional PRK</t>
  </si>
  <si>
    <t xml:space="preserve">Irvine Turtle Rock</t>
  </si>
  <si>
    <t xml:space="preserve">Walter Josten</t>
  </si>
  <si>
    <t xml:space="preserve">walterjosten@blueriderpictures.com</t>
  </si>
  <si>
    <t xml:space="preserve">La palma Park&amp; Green Belt.            Barry Dupont</t>
  </si>
  <si>
    <t xml:space="preserve">Laguna Hills Parks</t>
  </si>
  <si>
    <t xml:space="preserve">James Doyle</t>
  </si>
  <si>
    <t xml:space="preserve">priusjames@gmail.com</t>
  </si>
  <si>
    <t xml:space="preserve">Laguna Lake</t>
  </si>
  <si>
    <t xml:space="preserve">Laguna Woods - Gate 3 &amp; 4 area</t>
  </si>
  <si>
    <t xml:space="preserve">Janna Gaston</t>
  </si>
  <si>
    <t xml:space="preserve">janna.gaston@gmail.com</t>
  </si>
  <si>
    <t xml:space="preserve">Laguna Woods - residence</t>
  </si>
  <si>
    <t xml:space="preserve">Joy Gaston</t>
  </si>
  <si>
    <t xml:space="preserve">joygaston58@me.com</t>
  </si>
  <si>
    <t xml:space="preserve">laguna Woods Golf Course</t>
  </si>
  <si>
    <t xml:space="preserve">Danny Henson</t>
  </si>
  <si>
    <t xml:space="preserve">dhenson@comline.com</t>
  </si>
  <si>
    <t xml:space="preserve">laguna Woods home</t>
  </si>
  <si>
    <t xml:space="preserve">Jim Semelroth</t>
  </si>
  <si>
    <t xml:space="preserve">jimsemweed@gmail.com</t>
  </si>
  <si>
    <t xml:space="preserve">Tehama</t>
  </si>
  <si>
    <t xml:space="preserve">Lake Forest - Villorio Condos</t>
  </si>
  <si>
    <t xml:space="preserve">Debbie Beilstein</t>
  </si>
  <si>
    <t xml:space="preserve">debbiebeilstein@cox.net</t>
  </si>
  <si>
    <t xml:space="preserve">Susan Lape</t>
  </si>
  <si>
    <t xml:space="preserve">Lake Forest Parks</t>
  </si>
  <si>
    <t xml:space="preserve">Mary Mcclure</t>
  </si>
  <si>
    <t xml:space="preserve">nmimt85@gmail.com</t>
  </si>
  <si>
    <t xml:space="preserve">Lamoreaux Justice Center </t>
  </si>
  <si>
    <t xml:space="preserve">Laurel Park Los Alamitos</t>
  </si>
  <si>
    <t xml:space="preserve">Leisure World</t>
  </si>
  <si>
    <t xml:space="preserve">Linda Vista Park</t>
  </si>
  <si>
    <t xml:space="preserve">Gary Livesey</t>
  </si>
  <si>
    <t xml:space="preserve">esey4u@gmail.com</t>
  </si>
  <si>
    <t xml:space="preserve">Little Cottonwood Park Los Alamitos</t>
  </si>
  <si>
    <t xml:space="preserve">Loma Vista Memorial Park</t>
  </si>
  <si>
    <t xml:space="preserve">Marlene Shepherd</t>
  </si>
  <si>
    <t xml:space="preserve">caligal74@me.com</t>
  </si>
  <si>
    <t xml:space="preserve">Los Coyotes Country Club</t>
  </si>
  <si>
    <t xml:space="preserve">Lower Santa Ana River- Orange County Water District</t>
  </si>
  <si>
    <t xml:space="preserve">David McMichael </t>
  </si>
  <si>
    <t xml:space="preserve">dmcmichael@ocwd.com </t>
  </si>
  <si>
    <t xml:space="preserve">Luke Willett</t>
  </si>
  <si>
    <t xml:space="preserve">Martha Gonzalez</t>
  </si>
  <si>
    <t xml:space="preserve">Manzanita Park,Cypress</t>
  </si>
  <si>
    <t xml:space="preserve">Maple Grove Park</t>
  </si>
  <si>
    <t xml:space="preserve">Mason Park-Irvine</t>
  </si>
  <si>
    <t xml:space="preserve">Joe Chandler</t>
  </si>
  <si>
    <t xml:space="preserve">jchand911@aol.com</t>
  </si>
  <si>
    <t xml:space="preserve">Erin Hayes</t>
  </si>
  <si>
    <t xml:space="preserve">hayes.em@gmail.com</t>
  </si>
  <si>
    <t xml:space="preserve">Melinda Park</t>
  </si>
  <si>
    <t xml:space="preserve">Memory Lanes Park</t>
  </si>
  <si>
    <t xml:space="preserve">Monte Vista Park</t>
  </si>
  <si>
    <t xml:space="preserve">Muckenthaler</t>
  </si>
  <si>
    <t xml:space="preserve">Gina Laroff</t>
  </si>
  <si>
    <t xml:space="preserve">glaroff@mac.com</t>
  </si>
  <si>
    <t xml:space="preserve">Newport Blues</t>
  </si>
  <si>
    <t xml:space="preserve">Vicki Ronaldson</t>
  </si>
  <si>
    <t xml:space="preserve">v.ronaldson@gmail.com</t>
  </si>
  <si>
    <t xml:space="preserve">North Orange County</t>
  </si>
  <si>
    <t xml:space="preserve">Bob Franz</t>
  </si>
  <si>
    <t xml:space="preserve">bluebirds.bob@gmail.com</t>
  </si>
  <si>
    <t xml:space="preserve">NW Fullerton small parks</t>
  </si>
  <si>
    <t xml:space="preserve">Yuba</t>
  </si>
  <si>
    <t xml:space="preserve">O'Niel Municipal Park</t>
  </si>
  <si>
    <t xml:space="preserve">Oak Knoll Park</t>
  </si>
  <si>
    <t xml:space="preserve">Olive Park</t>
  </si>
  <si>
    <t xml:space="preserve">Orangewood</t>
  </si>
  <si>
    <t xml:space="preserve">Debbie Ploghaus</t>
  </si>
  <si>
    <t xml:space="preserve">debplog@sbcglobal.net</t>
  </si>
  <si>
    <t xml:space="preserve">OSO Creek Golf</t>
  </si>
  <si>
    <t xml:space="preserve">Oso Creek Trail</t>
  </si>
  <si>
    <t xml:space="preserve">Ava Edens</t>
  </si>
  <si>
    <t xml:space="preserve">avaedens1@gmail.com</t>
  </si>
  <si>
    <t xml:space="preserve">Owen Edens</t>
  </si>
  <si>
    <t xml:space="preserve">Pearson Park</t>
  </si>
  <si>
    <t xml:space="preserve">Peters Canyon Regional Park</t>
  </si>
  <si>
    <t xml:space="preserve">Peter Wetzel</t>
  </si>
  <si>
    <t xml:space="preserve">wetzer@aol.com</t>
  </si>
  <si>
    <t xml:space="preserve">Pienwood Park, Aliso Viejo</t>
  </si>
  <si>
    <t xml:space="preserve">Placentia Small Parks</t>
  </si>
  <si>
    <t xml:space="preserve">Rossmour Park</t>
  </si>
  <si>
    <t xml:space="preserve">Rush Park </t>
  </si>
  <si>
    <t xml:space="preserve">San Amadeo Laguna Woods Village</t>
  </si>
  <si>
    <t xml:space="preserve">Tracy Middleton </t>
  </si>
  <si>
    <t xml:space="preserve">trcmiddleton@gmail.com </t>
  </si>
  <si>
    <t xml:space="preserve">San Remo</t>
  </si>
  <si>
    <t xml:space="preserve">Santa Rita Park, Garden Grove</t>
  </si>
  <si>
    <t xml:space="preserve">Santiago Hills Park &amp; Walkway</t>
  </si>
  <si>
    <t xml:space="preserve">Santiago Park in Santa Ana</t>
  </si>
  <si>
    <t xml:space="preserve">Sue McDonald</t>
  </si>
  <si>
    <t xml:space="preserve">oldmcdonald@sbcglobal.net</t>
  </si>
  <si>
    <t xml:space="preserve">Sinex House</t>
  </si>
  <si>
    <t xml:space="preserve">St Johns Cemetery Santa Ana</t>
  </si>
  <si>
    <t xml:space="preserve">Stockport Park</t>
  </si>
  <si>
    <t xml:space="preserve">Kyoko Kremp</t>
  </si>
  <si>
    <t xml:space="preserve">kyokokremp2@yahoo.com</t>
  </si>
  <si>
    <t xml:space="preserve">SunHill Drive</t>
  </si>
  <si>
    <t xml:space="preserve">Sycamore Trail</t>
  </si>
  <si>
    <t xml:space="preserve">The Forum Villa #3 - Blaine</t>
  </si>
  <si>
    <t xml:space="preserve">Dick Blaine</t>
  </si>
  <si>
    <t xml:space="preserve">dick@theblaines.net</t>
  </si>
  <si>
    <t xml:space="preserve"> </t>
  </si>
  <si>
    <t xml:space="preserve">Tijeras Creek Golf Course</t>
  </si>
  <si>
    <t xml:space="preserve">Turtle Rock/Irvine</t>
  </si>
  <si>
    <t xml:space="preserve">Angela Li</t>
  </si>
  <si>
    <t xml:space="preserve">yixuanangelali@gmail.com</t>
  </si>
  <si>
    <t xml:space="preserve">Urban Forest,Huntington Central </t>
  </si>
  <si>
    <t xml:space="preserve">Valyermo Park</t>
  </si>
  <si>
    <t xml:space="preserve">Veterans Park, Cypress</t>
  </si>
  <si>
    <t xml:space="preserve">Westpark</t>
  </si>
  <si>
    <t xml:space="preserve">Wild Birds Unlimited Yorba Linda</t>
  </si>
  <si>
    <t xml:space="preserve">Lesa Nassar</t>
  </si>
  <si>
    <t xml:space="preserve">Winner's Circle Cypress</t>
  </si>
  <si>
    <t xml:space="preserve">julie Decker</t>
  </si>
  <si>
    <t xml:space="preserve">Yorba Linda Country Club</t>
  </si>
  <si>
    <t xml:space="preserve">Yorba Regional Park</t>
  </si>
  <si>
    <t xml:space="preserve">Bass Home</t>
  </si>
  <si>
    <t xml:space="preserve">Big Hill, PLT</t>
  </si>
  <si>
    <t xml:space="preserve">Ray Valone</t>
  </si>
  <si>
    <t xml:space="preserve">ravalo118@gmail.com</t>
  </si>
  <si>
    <t xml:space="preserve">Leslie's Meadow</t>
  </si>
  <si>
    <t xml:space="preserve">Dee De Ocampo</t>
  </si>
  <si>
    <t xml:space="preserve">d.deocampo@yahoo.com</t>
  </si>
  <si>
    <t xml:space="preserve">Patent Rd Trail</t>
  </si>
  <si>
    <t xml:space="preserve">Kathy Russell</t>
  </si>
  <si>
    <t xml:space="preserve">kathleenrussell9@icloud.com</t>
  </si>
  <si>
    <t xml:space="preserve">Placer Nature Center Trail</t>
  </si>
  <si>
    <t xml:space="preserve">Ann Thomas</t>
  </si>
  <si>
    <t xml:space="preserve">amargt@aol.com</t>
  </si>
  <si>
    <t xml:space="preserve">Quail Ln Sanctuary</t>
  </si>
  <si>
    <t xml:space="preserve">Sheila Steinberg</t>
  </si>
  <si>
    <t xml:space="preserve">sheilasteinberg@gmail.com</t>
  </si>
  <si>
    <t xml:space="preserve">Traylor Ranch #1</t>
  </si>
  <si>
    <t xml:space="preserve">Ron Harton</t>
  </si>
  <si>
    <t xml:space="preserve">ronharton@gmail.com</t>
  </si>
  <si>
    <t xml:space="preserve">Traylor Ranch #2</t>
  </si>
  <si>
    <t xml:space="preserve">Charlene Messner</t>
  </si>
  <si>
    <t xml:space="preserve">charlenemessner@yahoo.com</t>
  </si>
  <si>
    <t xml:space="preserve">Traylor Ranch #3</t>
  </si>
  <si>
    <t xml:space="preserve">Bill Schloetter</t>
  </si>
  <si>
    <t xml:space="preserve">Bps54@aol.com</t>
  </si>
  <si>
    <t xml:space="preserve">Riverside</t>
  </si>
  <si>
    <t xml:space="preserve">Prado Wetlands - Orange County Water District</t>
  </si>
  <si>
    <t xml:space="preserve">Jenna Carpenter</t>
  </si>
  <si>
    <t xml:space="preserve">Alec Mang</t>
  </si>
  <si>
    <t xml:space="preserve">Riverton Park</t>
  </si>
  <si>
    <t xml:space="preserve">Tracy Ngo</t>
  </si>
  <si>
    <t xml:space="preserve">ngotracy@gmail.com</t>
  </si>
  <si>
    <t xml:space="preserve">Gregory Mackie</t>
  </si>
  <si>
    <t xml:space="preserve">bocagreg@gmail.com</t>
  </si>
  <si>
    <t xml:space="preserve">Roripaugh Hills</t>
  </si>
  <si>
    <t xml:space="preserve">Sacramento</t>
  </si>
  <si>
    <t xml:space="preserve">River Bend Park</t>
  </si>
  <si>
    <t xml:space="preserve">Daniel Airola</t>
  </si>
  <si>
    <t xml:space="preserve">d.airola@sbcglobal.net</t>
  </si>
  <si>
    <t xml:space="preserve">Rod Hall</t>
  </si>
  <si>
    <t xml:space="preserve">rodmhall@comcast.net</t>
  </si>
  <si>
    <t xml:space="preserve">Peter Stine</t>
  </si>
  <si>
    <t xml:space="preserve">pastine52@gmail.org</t>
  </si>
  <si>
    <t xml:space="preserve">Tuolumne</t>
  </si>
  <si>
    <t xml:space="preserve">Rossmoor Bar Park</t>
  </si>
  <si>
    <t xml:space="preserve">Tulare</t>
  </si>
  <si>
    <t xml:space="preserve">San Bernardino</t>
  </si>
  <si>
    <t xml:space="preserve">Chino Creek Wetlands</t>
  </si>
  <si>
    <t xml:space="preserve">Chino Hills</t>
  </si>
  <si>
    <t xml:space="preserve">Prado Regional Park</t>
  </si>
  <si>
    <t xml:space="preserve">Henry Feilen </t>
  </si>
  <si>
    <t xml:space="preserve">San Diego</t>
  </si>
  <si>
    <t xml:space="preserve">Ocean Hills Gountry Club Golf Course</t>
  </si>
  <si>
    <t xml:space="preserve">Jane Shriver</t>
  </si>
  <si>
    <t xml:space="preserve">jashriver22@gmail.com</t>
  </si>
  <si>
    <t xml:space="preserve">Laurie Lasslo</t>
  </si>
  <si>
    <t xml:space="preserve">llasslo@yahoo.com</t>
  </si>
  <si>
    <t xml:space="preserve">Siskiyou</t>
  </si>
  <si>
    <t xml:space="preserve">Rose Canyon Open Space Park</t>
  </si>
  <si>
    <t xml:space="preserve">Gretchen Nell</t>
  </si>
  <si>
    <t xml:space="preserve">pgnell47@gmail.com</t>
  </si>
  <si>
    <t xml:space="preserve">Richard Griebe</t>
  </si>
  <si>
    <t xml:space="preserve">rgriebe@gmail.com</t>
  </si>
  <si>
    <t xml:space="preserve">San Luis Obispo</t>
  </si>
  <si>
    <t xml:space="preserve">Fitzhugh Home</t>
  </si>
  <si>
    <t xml:space="preserve">Nancy Fitzhugh</t>
  </si>
  <si>
    <t xml:space="preserve">nfitzhugh5@gmail.com</t>
  </si>
  <si>
    <t xml:space="preserve">Santa Margarita Ranch</t>
  </si>
  <si>
    <t xml:space="preserve">Kylie Schubert</t>
  </si>
  <si>
    <t xml:space="preserve">kylies@lcslo.org</t>
  </si>
  <si>
    <t xml:space="preserve">Lisa G</t>
  </si>
  <si>
    <t xml:space="preserve">Kailyn G</t>
  </si>
  <si>
    <t xml:space="preserve">Mono</t>
  </si>
  <si>
    <t xml:space="preserve">San Mateo</t>
  </si>
  <si>
    <t xml:space="preserve">Crystal Springs Golf Course</t>
  </si>
  <si>
    <t xml:space="preserve">Ronnie Eaton</t>
  </si>
  <si>
    <t xml:space="preserve">ronniekayeaton@gmail.com</t>
  </si>
  <si>
    <t xml:space="preserve">Marsha Mekisch</t>
  </si>
  <si>
    <t xml:space="preserve">springhill2@outlook.com</t>
  </si>
  <si>
    <t xml:space="preserve">Edgewood Park</t>
  </si>
  <si>
    <t xml:space="preserve">Frances Morse</t>
  </si>
  <si>
    <t xml:space="preserve">fkmorse@comcast.net</t>
  </si>
  <si>
    <t xml:space="preserve">Carolyn Bowker</t>
  </si>
  <si>
    <t xml:space="preserve">Caroline@cbliss.com</t>
  </si>
  <si>
    <t xml:space="preserve">Diane Campbell</t>
  </si>
  <si>
    <t xml:space="preserve">dianecampbel@gmail.com</t>
  </si>
  <si>
    <t xml:space="preserve">Huddart County Park</t>
  </si>
  <si>
    <t xml:space="preserve">Christin New</t>
  </si>
  <si>
    <t xml:space="preserve">new.a.christin@gmail.com</t>
  </si>
  <si>
    <t xml:space="preserve">La Honda Creek Open Space - Red Barn</t>
  </si>
  <si>
    <t xml:space="preserve">Haven Lund</t>
  </si>
  <si>
    <t xml:space="preserve">hlund@openspace.org</t>
  </si>
  <si>
    <t xml:space="preserve">portola Valley Ranch</t>
  </si>
  <si>
    <t xml:space="preserve">Alison Cabell</t>
  </si>
  <si>
    <t xml:space="preserve">alisonmackcabell@gmail.com</t>
  </si>
  <si>
    <t xml:space="preserve">Portola Valley Ranch-upper</t>
  </si>
  <si>
    <t xml:space="preserve">Dudley Carlson</t>
  </si>
  <si>
    <t xml:space="preserve">dudley.carlson@gmail.com</t>
  </si>
  <si>
    <t xml:space="preserve">Runnymede Sculpture Park</t>
  </si>
  <si>
    <t xml:space="preserve">Sequoias Portola Valley</t>
  </si>
  <si>
    <t xml:space="preserve">Tricia Jordan</t>
  </si>
  <si>
    <t xml:space="preserve">triciajordan99@gmail.com</t>
  </si>
  <si>
    <t xml:space="preserve">Cindy Lockhart</t>
  </si>
  <si>
    <t xml:space="preserve">cindylockhart@comcast.net</t>
  </si>
  <si>
    <t xml:space="preserve">Southview Way Trail</t>
  </si>
  <si>
    <t xml:space="preserve">Susan Koop</t>
  </si>
  <si>
    <t xml:space="preserve">sus.hunter@mac.com</t>
  </si>
  <si>
    <t xml:space="preserve">St. John's Cemetary</t>
  </si>
  <si>
    <t xml:space="preserve">Santa Clara</t>
  </si>
  <si>
    <t xml:space="preserve">Almaden Lake Park</t>
  </si>
  <si>
    <t xml:space="preserve">Kristen Vehling</t>
  </si>
  <si>
    <t xml:space="preserve">kvehling@yahoo.com</t>
  </si>
  <si>
    <t xml:space="preserve">Kern</t>
  </si>
  <si>
    <t xml:space="preserve">Backyard-Beck</t>
  </si>
  <si>
    <t xml:space="preserve">Patti Beck</t>
  </si>
  <si>
    <t xml:space="preserve">pbeck@ieee.org</t>
  </si>
  <si>
    <t xml:space="preserve">Stanislaus</t>
  </si>
  <si>
    <t xml:space="preserve">Byrne Preserve</t>
  </si>
  <si>
    <t xml:space="preserve">Aaron McLin</t>
  </si>
  <si>
    <t xml:space="preserve">aaron@grassrootsecology.org</t>
  </si>
  <si>
    <t xml:space="preserve">Siena Watson</t>
  </si>
  <si>
    <t xml:space="preserve">siena@grassrootsecology.org</t>
  </si>
  <si>
    <t xml:space="preserve">Capitancillos Meadow</t>
  </si>
  <si>
    <t xml:space="preserve">Marion Farber</t>
  </si>
  <si>
    <t xml:space="preserve">marion_farber@yahoo.com</t>
  </si>
  <si>
    <t xml:space="preserve">Humboldt</t>
  </si>
  <si>
    <t xml:space="preserve">Ed R Levin County Park</t>
  </si>
  <si>
    <t xml:space="preserve">Mike Azevedo</t>
  </si>
  <si>
    <t xml:space="preserve">geochelone@aol.com</t>
  </si>
  <si>
    <t xml:space="preserve">Fremont Older</t>
  </si>
  <si>
    <t xml:space="preserve">Dino Sakkas</t>
  </si>
  <si>
    <t xml:space="preserve">dinosaddr@gmail.com</t>
  </si>
  <si>
    <t xml:space="preserve">Guadalupe Oak Grove Park</t>
  </si>
  <si>
    <t xml:space="preserve">Sandy Derby</t>
  </si>
  <si>
    <t xml:space="preserve">sandraderby333@gmail.com</t>
  </si>
  <si>
    <t xml:space="preserve">Sierra</t>
  </si>
  <si>
    <t xml:space="preserve">IBM SVL</t>
  </si>
  <si>
    <t xml:space="preserve">Paul McWilliams</t>
  </si>
  <si>
    <t xml:space="preserve">pamcwill@us.ibm.com</t>
  </si>
  <si>
    <t xml:space="preserve">Amador</t>
  </si>
  <si>
    <t xml:space="preserve">Jeffrey Fontana Park</t>
  </si>
  <si>
    <t xml:space="preserve">Los Alamitos Creek Trail at Mazonne Bridge</t>
  </si>
  <si>
    <t xml:space="preserve">Kings</t>
  </si>
  <si>
    <t xml:space="preserve">Los AlamitosCreek Trail</t>
  </si>
  <si>
    <t xml:space="preserve">Steve Homer</t>
  </si>
  <si>
    <t xml:space="preserve">campnsteve@gmail.com</t>
  </si>
  <si>
    <t xml:space="preserve">Martial Cottle Park</t>
  </si>
  <si>
    <t xml:space="preserve">Jennifer Koga</t>
  </si>
  <si>
    <t xml:space="preserve">jennifer@kogagrove.org</t>
  </si>
  <si>
    <t xml:space="preserve">Inyo</t>
  </si>
  <si>
    <t xml:space="preserve">Mendoza Ranch</t>
  </si>
  <si>
    <t xml:space="preserve">Jim and Connie Rogers</t>
  </si>
  <si>
    <t xml:space="preserve">jrogers@garlic.com</t>
  </si>
  <si>
    <t xml:space="preserve">Metcalf Energy - Tulare Hill</t>
  </si>
  <si>
    <t xml:space="preserve">Rosemary Silva</t>
  </si>
  <si>
    <t xml:space="preserve">silvaro@calpine.com</t>
  </si>
  <si>
    <t xml:space="preserve">Pfeiffer Ranch</t>
  </si>
  <si>
    <t xml:space="preserve">Rancho San Antonio OSP Mora TrailJoan Loney</t>
  </si>
  <si>
    <t xml:space="preserve">Joan Loney</t>
  </si>
  <si>
    <t xml:space="preserve">j_loney004@msn.com</t>
  </si>
  <si>
    <t xml:space="preserve">Sonoma</t>
  </si>
  <si>
    <t xml:space="preserve">Saint Nicholas Catholic School</t>
  </si>
  <si>
    <t xml:space="preserve">Solano</t>
  </si>
  <si>
    <t xml:space="preserve">Santa Teresa Archery Range</t>
  </si>
  <si>
    <t xml:space="preserve">Steve Cassidy</t>
  </si>
  <si>
    <t xml:space="preserve">sc969@hotmail.com</t>
  </si>
  <si>
    <t xml:space="preserve">Marin</t>
  </si>
  <si>
    <t xml:space="preserve">Santa Teresa County Park #1</t>
  </si>
  <si>
    <t xml:space="preserve">Amanda Newlove</t>
  </si>
  <si>
    <t xml:space="preserve">amandanewlove@gmail.com</t>
  </si>
  <si>
    <t xml:space="preserve">Santa Teresa County Park #2</t>
  </si>
  <si>
    <t xml:space="preserve">Monterey</t>
  </si>
  <si>
    <t xml:space="preserve">Santa Teresa Golf Course</t>
  </si>
  <si>
    <t xml:space="preserve">SCVAS McClellan Ranch</t>
  </si>
  <si>
    <t xml:space="preserve">Katie Watkins</t>
  </si>
  <si>
    <t xml:space="preserve">catherine.e.watkins@gmail.com</t>
  </si>
  <si>
    <t xml:space="preserve">Glenn</t>
  </si>
  <si>
    <t xml:space="preserve">South County</t>
  </si>
  <si>
    <t xml:space="preserve">Lee Pauser</t>
  </si>
  <si>
    <t xml:space="preserve">elleepo@gmail.com</t>
  </si>
  <si>
    <t xml:space="preserve">Alpine</t>
  </si>
  <si>
    <t xml:space="preserve">TJ Martin</t>
  </si>
  <si>
    <t xml:space="preserve">Larry Sasscer</t>
  </si>
  <si>
    <t xml:space="preserve">ldsasscer09@gmail.com</t>
  </si>
  <si>
    <t xml:space="preserve">Modoc</t>
  </si>
  <si>
    <t xml:space="preserve">Uvas East and West</t>
  </si>
  <si>
    <t xml:space="preserve">Jrogers@garlic.com</t>
  </si>
  <si>
    <t xml:space="preserve">Lynch Canyon - Trail 1</t>
  </si>
  <si>
    <t xml:space="preserve">Karina Garcia</t>
  </si>
  <si>
    <t xml:space="preserve">kg92794@hotmail.com</t>
  </si>
  <si>
    <t xml:space="preserve">Lynch Canyon - Trail 2</t>
  </si>
  <si>
    <t xml:space="preserve">Betty (Mo) Mosher</t>
  </si>
  <si>
    <t xml:space="preserve">Lynch Canyon - Trail 3</t>
  </si>
  <si>
    <t xml:space="preserve">Jeff Bonneville</t>
  </si>
  <si>
    <t xml:space="preserve">jeff1235@sbcglobal.net</t>
  </si>
  <si>
    <t xml:space="preserve">Lynch Canyon - Trail 4</t>
  </si>
  <si>
    <t xml:space="preserve">Janelle Hall</t>
  </si>
  <si>
    <t xml:space="preserve">jdhall24@sbcglobal.net</t>
  </si>
  <si>
    <t xml:space="preserve">Lynch Canyon - Trail 5</t>
  </si>
  <si>
    <t xml:space="preserve">PutahCk_DiversionDam</t>
  </si>
  <si>
    <t xml:space="preserve">Amanda Kindel</t>
  </si>
  <si>
    <t xml:space="preserve">askindel@ucdavis.edu</t>
  </si>
  <si>
    <t xml:space="preserve">PutahCk_OldDavisRd/Restoria</t>
  </si>
  <si>
    <t xml:space="preserve">Maggie Bourda</t>
  </si>
  <si>
    <t xml:space="preserve">mebourda@ucdavis.edu</t>
  </si>
  <si>
    <t xml:space="preserve">San Joaquin</t>
  </si>
  <si>
    <t xml:space="preserve">PutahCk_SackettRanch</t>
  </si>
  <si>
    <t xml:space="preserve">Maddie Galal</t>
  </si>
  <si>
    <t xml:space="preserve">maddie@putahcreekcouncil.org</t>
  </si>
  <si>
    <t xml:space="preserve">Pulmas</t>
  </si>
  <si>
    <t xml:space="preserve">Old Wards Ferry Road</t>
  </si>
  <si>
    <t xml:space="preserve">Kathy Aldrich</t>
  </si>
  <si>
    <t xml:space="preserve">aandk@gosnc.com</t>
  </si>
  <si>
    <t xml:space="preserve">Cuyama Ranch</t>
  </si>
  <si>
    <t xml:space="preserve">Dick Kempton</t>
  </si>
  <si>
    <t xml:space="preserve">rrmlkempton@gmail.com</t>
  </si>
  <si>
    <t xml:space="preserve">Davis_CovellGreenbelt/NorthDavisPonds</t>
  </si>
  <si>
    <t xml:space="preserve">Mary Badger</t>
  </si>
  <si>
    <t xml:space="preserve">mebadger@ucdavis.edu</t>
  </si>
  <si>
    <t xml:space="preserve">Megan McDaniels</t>
  </si>
  <si>
    <t xml:space="preserve">mmcdaniels@ucdavis.edu</t>
  </si>
  <si>
    <t xml:space="preserve">Santa Barbara</t>
  </si>
  <si>
    <t xml:space="preserve">Davis_NorthDavisChannel</t>
  </si>
  <si>
    <t xml:space="preserve">Sonjia Shelly</t>
  </si>
  <si>
    <t xml:space="preserve">sshelly1129@gmail.com</t>
  </si>
  <si>
    <t xml:space="preserve">Santa Cruz</t>
  </si>
  <si>
    <t xml:space="preserve">Davis_NorthDavisUplandsHabitat</t>
  </si>
  <si>
    <t xml:space="preserve">Kelli O'Neill</t>
  </si>
  <si>
    <t xml:space="preserve">ksaoneill@sbcglobal.net</t>
  </si>
  <si>
    <t xml:space="preserve">PutahCk_DryCkConfluence</t>
  </si>
  <si>
    <t xml:space="preserve">San Benito</t>
  </si>
  <si>
    <t xml:space="preserve">PutahCk_FishingAccess4-5</t>
  </si>
  <si>
    <t xml:space="preserve">PutahCk_RussellRanch</t>
  </si>
  <si>
    <t xml:space="preserve">PutahCk_SouthForkPreserve</t>
  </si>
  <si>
    <t xml:space="preserve">PutahCk_UCDPicnicGrounds</t>
  </si>
  <si>
    <t xml:space="preserve">San Francisco</t>
  </si>
  <si>
    <t xml:space="preserve">PutahCk_WintersPCPark</t>
  </si>
  <si>
    <t xml:space="preserve">UCDArboretum</t>
  </si>
  <si>
    <t xml:space="preserve">Woodland_WoodlandRegionalPark</t>
  </si>
  <si>
    <t xml:space="preserve">Autumn Turner</t>
  </si>
  <si>
    <t xml:space="preserve">autumn.turner27@gmail.com</t>
  </si>
  <si>
    <t xml:space="preserve">Shasta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</si>
</sst>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0.0"/>
    <numFmt numFmtId="168" formatCode="#,##0.###############"/>
    <numFmt numFmtId="169" formatCode="0.0%"/>
    <numFmt numFmtId="170" formatCode="0%"/>
  </numFmts>
  <fonts count="7">
    <font>
      <sz val="10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Times Ntime\ew Roman"/>
      <family val="0"/>
      <charset val="1"/>
    </font>
    <font>
      <b val="true"/>
      <sz val="10"/>
      <color rgb="FF000000"/>
      <name val="Times Ntime\ew Roman"/>
      <family val="0"/>
      <charset val="1"/>
    </font>
    <font>
      <sz val="10"/>
      <name val="Times Ntime\ew Roman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66FFFF"/>
        <bgColor rgb="FF99FFFF"/>
      </patternFill>
    </fill>
    <fill>
      <patternFill patternType="solid">
        <fgColor rgb="FFFFFF99"/>
        <bgColor rgb="FFFFFFCC"/>
      </patternFill>
    </fill>
    <fill>
      <patternFill patternType="solid">
        <fgColor rgb="FF99FFFF"/>
        <bgColor rgb="FFCCFFFF"/>
      </patternFill>
    </fill>
    <fill>
      <patternFill patternType="solid">
        <fgColor rgb="FFCCCCCC"/>
        <bgColor rgb="FFDDDDDD"/>
      </patternFill>
    </fill>
    <fill>
      <patternFill patternType="solid">
        <fgColor rgb="FFF4CCCC"/>
        <bgColor rgb="FFDDDDDD"/>
      </patternFill>
    </fill>
    <fill>
      <patternFill patternType="solid">
        <fgColor rgb="FFC9DAF8"/>
        <bgColor rgb="FFDDDDDD"/>
      </patternFill>
    </fill>
    <fill>
      <patternFill patternType="solid">
        <fgColor rgb="FFDDDDDD"/>
        <bgColor rgb="FFC9DAF8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hair"/>
      <right style="hair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hair"/>
      <right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/>
      <right style="thin"/>
      <top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>
        <color rgb="FFFAA61A"/>
      </left>
      <right/>
      <top style="thin">
        <color rgb="FFFAA61A"/>
      </top>
      <bottom/>
      <diagonal/>
    </border>
    <border diagonalUp="false" diagonalDown="false">
      <left/>
      <right/>
      <top style="thin">
        <color rgb="FFFAA61A"/>
      </top>
      <bottom/>
      <diagonal/>
    </border>
    <border diagonalUp="false" diagonalDown="false">
      <left/>
      <right style="thin">
        <color rgb="FFFAA61A"/>
      </right>
      <top style="thin">
        <color rgb="FFFAA61A"/>
      </top>
      <bottom/>
      <diagonal/>
    </border>
    <border diagonalUp="false" diagonalDown="false">
      <left style="thin">
        <color rgb="FFFAA61A"/>
      </left>
      <right/>
      <top/>
      <bottom/>
      <diagonal/>
    </border>
    <border diagonalUp="false" diagonalDown="false">
      <left/>
      <right style="thin">
        <color rgb="FFFAA61A"/>
      </right>
      <top/>
      <bottom/>
      <diagonal/>
    </border>
    <border diagonalUp="false" diagonalDown="false">
      <left style="thin">
        <color rgb="FFFAA61A"/>
      </left>
      <right/>
      <top/>
      <bottom style="thin">
        <color rgb="FFFAA61A"/>
      </bottom>
      <diagonal/>
    </border>
    <border diagonalUp="false" diagonalDown="false">
      <left/>
      <right/>
      <top/>
      <bottom style="thin">
        <color rgb="FFFAA61A"/>
      </bottom>
      <diagonal/>
    </border>
    <border diagonalUp="false" diagonalDown="false">
      <left/>
      <right style="thin">
        <color rgb="FFFAA61A"/>
      </right>
      <top/>
      <bottom style="thin">
        <color rgb="FFFAA61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4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3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4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2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4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4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7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8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8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8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DDDDDD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CCCCCC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99FFFF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66FFFF"/>
      <rgbColor rgb="FFFF99CC"/>
      <rgbColor rgb="FFCC99FF"/>
      <rgbColor rgb="FFF4CCCC"/>
      <rgbColor rgb="FF3366FF"/>
      <rgbColor rgb="FF33CCCC"/>
      <rgbColor rgb="FF99CC00"/>
      <rgbColor rgb="FFFFCC00"/>
      <rgbColor rgb="FFFAA61A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ble_1" displayName="Table_1" ref="A5:FP287" headerRowCount="0" totalsRowCount="0" totalsRowShown="0">
  <tableColumns count="172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  <tableColumn id="15" name="Column15"/>
    <tableColumn id="16" name="Column16"/>
    <tableColumn id="17" name="Column17"/>
    <tableColumn id="18" name="Column18"/>
    <tableColumn id="19" name="Column19"/>
    <tableColumn id="20" name="Column20"/>
    <tableColumn id="21" name="Column21"/>
    <tableColumn id="22" name="Column22"/>
    <tableColumn id="23" name="Column23"/>
    <tableColumn id="24" name="Column24"/>
    <tableColumn id="25" name="Column25"/>
    <tableColumn id="26" name="Column26"/>
    <tableColumn id="27" name="Column27"/>
    <tableColumn id="28" name="Column28"/>
    <tableColumn id="29" name="Column29"/>
    <tableColumn id="30" name="Column30"/>
    <tableColumn id="31" name="Column31"/>
    <tableColumn id="32" name="Column32"/>
    <tableColumn id="33" name="Column33"/>
    <tableColumn id="34" name="Column34"/>
    <tableColumn id="35" name="Column35"/>
    <tableColumn id="36" name="Column36"/>
    <tableColumn id="37" name="Column37"/>
    <tableColumn id="38" name="Column38"/>
    <tableColumn id="39" name="Column39"/>
    <tableColumn id="40" name="Column40"/>
    <tableColumn id="41" name="Column41"/>
    <tableColumn id="42" name="Column42"/>
    <tableColumn id="43" name="Column43"/>
    <tableColumn id="44" name="Column44"/>
    <tableColumn id="45" name="Column45"/>
    <tableColumn id="46" name="Column46"/>
    <tableColumn id="47" name="Column47"/>
    <tableColumn id="48" name="Column48"/>
    <tableColumn id="49" name="Column49"/>
    <tableColumn id="50" name="Column50"/>
    <tableColumn id="51" name="Column51"/>
    <tableColumn id="52" name="Column52"/>
    <tableColumn id="53" name="Column53"/>
    <tableColumn id="54" name="Column54"/>
    <tableColumn id="55" name="Column55"/>
    <tableColumn id="56" name="Column56"/>
    <tableColumn id="57" name="Column57"/>
    <tableColumn id="58" name="Column58"/>
    <tableColumn id="59" name="Column59"/>
    <tableColumn id="60" name="Column60"/>
    <tableColumn id="61" name="Column61"/>
    <tableColumn id="62" name="Column62"/>
    <tableColumn id="63" name="Column63"/>
    <tableColumn id="64" name="Column64"/>
    <tableColumn id="65" name="Column65"/>
    <tableColumn id="66" name="Column66"/>
    <tableColumn id="67" name="Column67"/>
    <tableColumn id="68" name="Column68"/>
    <tableColumn id="69" name="Column69"/>
    <tableColumn id="70" name="Column70"/>
    <tableColumn id="71" name="Column71"/>
    <tableColumn id="72" name="Column72"/>
    <tableColumn id="73" name="Column73"/>
    <tableColumn id="74" name="Column74"/>
    <tableColumn id="75" name="Column75"/>
    <tableColumn id="76" name="Column76"/>
    <tableColumn id="77" name="Column77"/>
    <tableColumn id="78" name="Column78"/>
    <tableColumn id="79" name="Column79"/>
    <tableColumn id="80" name="Column80"/>
    <tableColumn id="81" name="Column81"/>
    <tableColumn id="82" name="Column82"/>
    <tableColumn id="83" name="Column83"/>
    <tableColumn id="84" name="Column84"/>
    <tableColumn id="85" name="Column85"/>
    <tableColumn id="86" name="Column86"/>
    <tableColumn id="87" name="Column87"/>
    <tableColumn id="88" name="Column88"/>
    <tableColumn id="89" name="Column89"/>
    <tableColumn id="90" name="Column90"/>
    <tableColumn id="91" name="Column91"/>
    <tableColumn id="92" name="Column92"/>
    <tableColumn id="93" name="Column93"/>
    <tableColumn id="94" name="Column94"/>
    <tableColumn id="95" name="Column95"/>
    <tableColumn id="96" name="Column96"/>
    <tableColumn id="97" name="Column97"/>
    <tableColumn id="98" name="Column98"/>
    <tableColumn id="99" name="Column99"/>
    <tableColumn id="100" name="Column100"/>
    <tableColumn id="101" name="Column101"/>
    <tableColumn id="102" name="Column102"/>
    <tableColumn id="103" name="Column103"/>
    <tableColumn id="104" name="Column104"/>
    <tableColumn id="105" name="Column105"/>
    <tableColumn id="106" name="Column106"/>
    <tableColumn id="107" name="Column107"/>
    <tableColumn id="108" name="Column108"/>
    <tableColumn id="109" name="Column109"/>
    <tableColumn id="110" name="Column110"/>
    <tableColumn id="111" name="Column111"/>
    <tableColumn id="112" name="Column112"/>
    <tableColumn id="113" name="Column113"/>
    <tableColumn id="114" name="Column114"/>
    <tableColumn id="115" name="Column115"/>
    <tableColumn id="116" name="Column116"/>
    <tableColumn id="117" name="Column117"/>
    <tableColumn id="118" name="Column118"/>
    <tableColumn id="119" name="Column119"/>
    <tableColumn id="120" name="Column120"/>
    <tableColumn id="121" name="Column121"/>
    <tableColumn id="122" name="Column122"/>
    <tableColumn id="123" name="Column123"/>
    <tableColumn id="124" name="Column124"/>
    <tableColumn id="125" name="Column125"/>
    <tableColumn id="126" name="Column126"/>
    <tableColumn id="127" name="Column127"/>
    <tableColumn id="128" name="Column128"/>
    <tableColumn id="129" name="Column129"/>
    <tableColumn id="130" name="Column130"/>
    <tableColumn id="131" name="Column131"/>
    <tableColumn id="132" name="Column132"/>
    <tableColumn id="133" name="Column133"/>
    <tableColumn id="134" name="Column134"/>
    <tableColumn id="135" name="Column135"/>
    <tableColumn id="136" name="Column136"/>
    <tableColumn id="137" name="Column137"/>
    <tableColumn id="138" name="Column142"/>
    <tableColumn id="139" name="Column150"/>
    <tableColumn id="140" name="Column151"/>
    <tableColumn id="141" name="Column152"/>
    <tableColumn id="142" name="Column154"/>
    <tableColumn id="143" name="Column158"/>
    <tableColumn id="144" name="Column159"/>
    <tableColumn id="145" name="Column160"/>
    <tableColumn id="146" name="Column161"/>
    <tableColumn id="147" name="Column162"/>
    <tableColumn id="148" name="Column163"/>
    <tableColumn id="149" name="Column164"/>
    <tableColumn id="150" name="Column165"/>
    <tableColumn id="151" name="Column166"/>
    <tableColumn id="152" name="Column167"/>
    <tableColumn id="153" name="Column176"/>
    <tableColumn id="154" name="Column177"/>
    <tableColumn id="155" name="Column178"/>
    <tableColumn id="156" name="Column179"/>
    <tableColumn id="157" name="Column180"/>
    <tableColumn id="158" name="Column181"/>
    <tableColumn id="159" name="Column182"/>
    <tableColumn id="160" name="Column183"/>
    <tableColumn id="161" name="Column184"/>
    <tableColumn id="162" name="Column185"/>
    <tableColumn id="163" name="Column186"/>
    <tableColumn id="164" name="Column187"/>
    <tableColumn id="165" name="Column188"/>
    <tableColumn id="166" name="Column189"/>
    <tableColumn id="167" name="Column190"/>
    <tableColumn id="168" name="Column191"/>
    <tableColumn id="169" name="Column192"/>
    <tableColumn id="170" name="Column193"/>
    <tableColumn id="171" name="Column194"/>
    <tableColumn id="172" name="Column195"/>
  </tableColumns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mickeyriva@gmail.com" TargetMode="External"/><Relationship Id="rId2" Type="http://schemas.openxmlformats.org/officeDocument/2006/relationships/hyperlink" Target="mailto:tosbornenow@gmail.com" TargetMode="External"/><Relationship Id="rId3" Type="http://schemas.openxmlformats.org/officeDocument/2006/relationships/hyperlink" Target="http://sheilasteinber6gmail.com/" TargetMode="External"/><Relationship Id="rId4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329"/>
  <sheetViews>
    <sheetView showFormulas="false" showGridLines="true" showRowColHeaders="true" showZeros="true" rightToLeft="false" tabSelected="true" showOutlineSymbols="true" defaultGridColor="true" view="normal" topLeftCell="EM1" colorId="64" zoomScale="100" zoomScaleNormal="100" zoomScalePageLayoutView="100" workbookViewId="0">
      <pane xSplit="0" ySplit="4" topLeftCell="B272" activePane="bottomLeft" state="frozen"/>
      <selection pane="topLeft" activeCell="EM1" activeCellId="0" sqref="EM1"/>
      <selection pane="bottomLeft" activeCell="C289" activeCellId="0" sqref="C289"/>
    </sheetView>
  </sheetViews>
  <sheetFormatPr defaultColWidth="12.67578125" defaultRowHeight="15" zeroHeight="false" outlineLevelRow="0" outlineLevelCol="0"/>
  <cols>
    <col collapsed="false" customWidth="true" hidden="false" outlineLevel="0" max="1" min="1" style="1" width="7.91"/>
    <col collapsed="false" customWidth="true" hidden="false" outlineLevel="0" max="2" min="2" style="2" width="18.92"/>
    <col collapsed="false" customWidth="true" hidden="false" outlineLevel="0" max="3" min="3" style="2" width="37.2"/>
    <col collapsed="false" customWidth="true" hidden="false" outlineLevel="0" max="4" min="4" style="2" width="23.4"/>
    <col collapsed="false" customWidth="true" hidden="false" outlineLevel="0" max="5" min="5" style="2" width="31.39"/>
    <col collapsed="false" customWidth="true" hidden="false" outlineLevel="0" max="6" min="6" style="2" width="27.4"/>
    <col collapsed="false" customWidth="true" hidden="false" outlineLevel="0" max="7" min="7" style="2" width="32.82"/>
    <col collapsed="false" customWidth="true" hidden="false" outlineLevel="0" max="8" min="8" style="2" width="19.61"/>
    <col collapsed="false" customWidth="true" hidden="false" outlineLevel="0" max="9" min="9" style="2" width="29.32"/>
    <col collapsed="false" customWidth="true" hidden="false" outlineLevel="0" max="10" min="10" style="1" width="16.42"/>
    <col collapsed="false" customWidth="true" hidden="false" outlineLevel="0" max="11" min="11" style="1" width="14.71"/>
    <col collapsed="false" customWidth="false" hidden="false" outlineLevel="0" max="12" min="12" style="1" width="12.61"/>
    <col collapsed="false" customWidth="true" hidden="false" outlineLevel="0" max="14" min="13" style="1" width="5.91"/>
    <col collapsed="false" customWidth="true" hidden="false" outlineLevel="0" max="16" min="15" style="1" width="7.01"/>
    <col collapsed="false" customWidth="true" hidden="false" outlineLevel="0" max="21" min="17" style="1" width="5.91"/>
    <col collapsed="false" customWidth="true" hidden="false" outlineLevel="0" max="22" min="22" style="1" width="4.81"/>
    <col collapsed="false" customWidth="true" hidden="false" outlineLevel="0" max="25" min="23" style="1" width="5.91"/>
    <col collapsed="false" customWidth="true" hidden="false" outlineLevel="0" max="26" min="26" style="1" width="4.01"/>
    <col collapsed="false" customWidth="true" hidden="false" outlineLevel="0" max="30" min="27" style="1" width="4.12"/>
    <col collapsed="false" customWidth="true" hidden="false" outlineLevel="0" max="31" min="31" style="1" width="4.01"/>
    <col collapsed="false" customWidth="true" hidden="false" outlineLevel="0" max="32" min="32" style="1" width="4.12"/>
    <col collapsed="false" customWidth="true" hidden="false" outlineLevel="0" max="33" min="33" style="1" width="3.91"/>
    <col collapsed="false" customWidth="true" hidden="false" outlineLevel="0" max="34" min="34" style="1" width="4.12"/>
    <col collapsed="false" customWidth="true" hidden="false" outlineLevel="0" max="35" min="35" style="1" width="5.42"/>
    <col collapsed="false" customWidth="true" hidden="false" outlineLevel="0" max="41" min="36" style="1" width="4.81"/>
    <col collapsed="false" customWidth="true" hidden="false" outlineLevel="0" max="42" min="42" style="1" width="4.12"/>
    <col collapsed="false" customWidth="true" hidden="false" outlineLevel="0" max="43" min="43" style="1" width="4.01"/>
    <col collapsed="false" customWidth="true" hidden="false" outlineLevel="0" max="44" min="44" style="1" width="4.12"/>
    <col collapsed="false" customWidth="true" hidden="false" outlineLevel="0" max="45" min="45" style="1" width="3.91"/>
    <col collapsed="false" customWidth="true" hidden="false" outlineLevel="0" max="50" min="46" style="1" width="4.12"/>
    <col collapsed="false" customWidth="true" hidden="false" outlineLevel="0" max="51" min="51" style="1" width="4.01"/>
    <col collapsed="false" customWidth="true" hidden="false" outlineLevel="0" max="52" min="52" style="1" width="4.12"/>
    <col collapsed="false" customWidth="true" hidden="false" outlineLevel="0" max="53" min="53" style="1" width="3.91"/>
    <col collapsed="false" customWidth="true" hidden="false" outlineLevel="0" max="54" min="54" style="1" width="4.81"/>
    <col collapsed="false" customWidth="true" hidden="false" outlineLevel="0" max="55" min="55" style="1" width="5.91"/>
    <col collapsed="false" customWidth="true" hidden="false" outlineLevel="0" max="57" min="56" style="1" width="5.42"/>
    <col collapsed="false" customWidth="true" hidden="false" outlineLevel="0" max="58" min="58" style="1" width="4.12"/>
    <col collapsed="false" customWidth="true" hidden="false" outlineLevel="0" max="59" min="59" style="1" width="4.01"/>
    <col collapsed="false" customWidth="true" hidden="false" outlineLevel="0" max="60" min="60" style="1" width="4.12"/>
    <col collapsed="false" customWidth="true" hidden="false" outlineLevel="0" max="61" min="61" style="1" width="3.91"/>
    <col collapsed="false" customWidth="true" hidden="false" outlineLevel="0" max="62" min="62" style="1" width="4.12"/>
    <col collapsed="false" customWidth="true" hidden="false" outlineLevel="0" max="65" min="63" style="1" width="4.81"/>
    <col collapsed="false" customWidth="true" hidden="false" outlineLevel="0" max="66" min="66" style="1" width="4.12"/>
    <col collapsed="false" customWidth="true" hidden="false" outlineLevel="0" max="67" min="67" style="1" width="4.01"/>
    <col collapsed="false" customWidth="true" hidden="false" outlineLevel="0" max="68" min="68" style="1" width="4.12"/>
    <col collapsed="false" customWidth="true" hidden="false" outlineLevel="0" max="69" min="69" style="1" width="3.91"/>
    <col collapsed="false" customWidth="true" hidden="false" outlineLevel="0" max="70" min="70" style="1" width="4.12"/>
    <col collapsed="false" customWidth="true" hidden="false" outlineLevel="0" max="71" min="71" style="1" width="4.01"/>
    <col collapsed="false" customWidth="true" hidden="false" outlineLevel="0" max="72" min="72" style="1" width="4.12"/>
    <col collapsed="false" customWidth="true" hidden="false" outlineLevel="0" max="73" min="73" style="1" width="3.91"/>
    <col collapsed="false" customWidth="true" hidden="false" outlineLevel="0" max="74" min="74" style="1" width="4.12"/>
    <col collapsed="false" customWidth="true" hidden="false" outlineLevel="0" max="75" min="75" style="1" width="4.01"/>
    <col collapsed="false" customWidth="true" hidden="false" outlineLevel="0" max="76" min="76" style="1" width="4.12"/>
    <col collapsed="false" customWidth="true" hidden="false" outlineLevel="0" max="77" min="77" style="1" width="3.91"/>
    <col collapsed="false" customWidth="true" hidden="false" outlineLevel="0" max="80" min="78" style="1" width="4.12"/>
    <col collapsed="false" customWidth="true" hidden="false" outlineLevel="0" max="81" min="81" style="1" width="3.91"/>
    <col collapsed="false" customWidth="true" hidden="false" outlineLevel="0" max="82" min="82" style="1" width="4.12"/>
    <col collapsed="false" customWidth="true" hidden="false" outlineLevel="0" max="85" min="83" style="1" width="4.81"/>
    <col collapsed="false" customWidth="true" hidden="false" outlineLevel="0" max="86" min="86" style="1" width="4.12"/>
    <col collapsed="false" customWidth="true" hidden="false" outlineLevel="0" max="87" min="87" style="1" width="4.01"/>
    <col collapsed="false" customWidth="true" hidden="false" outlineLevel="0" max="88" min="88" style="1" width="4.12"/>
    <col collapsed="false" customWidth="true" hidden="false" outlineLevel="0" max="89" min="89" style="1" width="3.91"/>
    <col collapsed="false" customWidth="true" hidden="false" outlineLevel="0" max="90" min="90" style="1" width="4.12"/>
    <col collapsed="false" customWidth="true" hidden="false" outlineLevel="0" max="91" min="91" style="1" width="4.01"/>
    <col collapsed="false" customWidth="true" hidden="false" outlineLevel="0" max="92" min="92" style="1" width="4.12"/>
    <col collapsed="false" customWidth="true" hidden="false" outlineLevel="0" max="93" min="93" style="1" width="3.91"/>
    <col collapsed="false" customWidth="true" hidden="false" outlineLevel="0" max="96" min="94" style="1" width="4.12"/>
    <col collapsed="false" customWidth="true" hidden="false" outlineLevel="0" max="97" min="97" style="1" width="3.91"/>
    <col collapsed="false" customWidth="true" hidden="false" outlineLevel="0" max="98" min="98" style="1" width="4.12"/>
    <col collapsed="false" customWidth="true" hidden="false" outlineLevel="0" max="99" min="99" style="1" width="4.01"/>
    <col collapsed="false" customWidth="true" hidden="false" outlineLevel="0" max="100" min="100" style="1" width="4.12"/>
    <col collapsed="false" customWidth="true" hidden="false" outlineLevel="0" max="101" min="101" style="1" width="3.91"/>
    <col collapsed="false" customWidth="true" hidden="false" outlineLevel="0" max="102" min="102" style="1" width="4.81"/>
    <col collapsed="false" customWidth="true" hidden="false" outlineLevel="0" max="105" min="103" style="1" width="5.42"/>
    <col collapsed="false" customWidth="true" hidden="false" outlineLevel="0" max="106" min="106" style="1" width="4.12"/>
    <col collapsed="false" customWidth="true" hidden="false" outlineLevel="0" max="107" min="107" style="1" width="4.01"/>
    <col collapsed="false" customWidth="true" hidden="false" outlineLevel="0" max="108" min="108" style="1" width="4.12"/>
    <col collapsed="false" customWidth="true" hidden="false" outlineLevel="0" max="109" min="109" style="1" width="3.91"/>
    <col collapsed="false" customWidth="true" hidden="false" outlineLevel="0" max="110" min="110" style="1" width="4.12"/>
    <col collapsed="false" customWidth="true" hidden="false" outlineLevel="0" max="111" min="111" style="1" width="4.01"/>
    <col collapsed="false" customWidth="true" hidden="false" outlineLevel="0" max="112" min="112" style="1" width="4.12"/>
    <col collapsed="false" customWidth="true" hidden="false" outlineLevel="0" max="113" min="113" style="1" width="3.91"/>
    <col collapsed="false" customWidth="true" hidden="false" outlineLevel="0" max="114" min="114" style="1" width="4.12"/>
    <col collapsed="false" customWidth="true" hidden="false" outlineLevel="0" max="115" min="115" style="1" width="4.01"/>
    <col collapsed="false" customWidth="true" hidden="false" outlineLevel="0" max="116" min="116" style="1" width="4.12"/>
    <col collapsed="false" customWidth="true" hidden="false" outlineLevel="0" max="117" min="117" style="1" width="3.91"/>
    <col collapsed="false" customWidth="true" hidden="false" outlineLevel="0" max="118" min="118" style="1" width="5.91"/>
    <col collapsed="false" customWidth="true" hidden="false" outlineLevel="0" max="121" min="119" style="1" width="6.71"/>
    <col collapsed="false" customWidth="true" hidden="false" outlineLevel="0" max="122" min="122" style="1" width="4.12"/>
    <col collapsed="false" customWidth="true" hidden="false" outlineLevel="0" max="125" min="123" style="1" width="4.81"/>
    <col collapsed="false" customWidth="true" hidden="false" outlineLevel="0" max="126" min="126" style="1" width="4.12"/>
    <col collapsed="false" customWidth="true" hidden="false" outlineLevel="0" max="129" min="127" style="1" width="4.81"/>
    <col collapsed="false" customWidth="true" hidden="false" outlineLevel="0" max="130" min="130" style="1" width="4.12"/>
    <col collapsed="false" customWidth="true" hidden="false" outlineLevel="0" max="131" min="131" style="1" width="4.01"/>
    <col collapsed="false" customWidth="true" hidden="false" outlineLevel="0" max="132" min="132" style="1" width="4.12"/>
    <col collapsed="false" customWidth="true" hidden="false" outlineLevel="0" max="133" min="133" style="1" width="3.91"/>
    <col collapsed="false" customWidth="true" hidden="false" outlineLevel="0" max="134" min="134" style="1" width="4.12"/>
    <col collapsed="false" customWidth="true" hidden="false" outlineLevel="0" max="137" min="135" style="1" width="4.81"/>
    <col collapsed="false" customWidth="true" hidden="false" outlineLevel="0" max="138" min="138" style="1" width="7.79"/>
    <col collapsed="false" customWidth="true" hidden="false" outlineLevel="0" max="140" min="139" style="1" width="7.01"/>
    <col collapsed="false" customWidth="true" hidden="false" outlineLevel="0" max="141" min="141" style="1" width="11.2"/>
    <col collapsed="false" customWidth="true" hidden="false" outlineLevel="0" max="142" min="142" style="1" width="14.2"/>
    <col collapsed="false" customWidth="true" hidden="false" outlineLevel="0" max="143" min="143" style="2" width="15.9"/>
    <col collapsed="false" customWidth="true" hidden="true" outlineLevel="0" max="144" min="144" style="2" width="9.32"/>
    <col collapsed="false" customWidth="false" hidden="true" outlineLevel="0" max="145" min="145" style="2" width="12.67"/>
    <col collapsed="false" customWidth="true" hidden="true" outlineLevel="0" max="146" min="146" style="2" width="18.92"/>
    <col collapsed="false" customWidth="false" hidden="true" outlineLevel="0" max="147" min="147" style="2" width="12.67"/>
    <col collapsed="false" customWidth="true" hidden="false" outlineLevel="0" max="148" min="148" style="1" width="6.31"/>
    <col collapsed="false" customWidth="true" hidden="false" outlineLevel="0" max="149" min="149" style="1" width="8.22"/>
    <col collapsed="false" customWidth="true" hidden="false" outlineLevel="0" max="150" min="150" style="1" width="7.53"/>
    <col collapsed="false" customWidth="true" hidden="false" outlineLevel="0" max="151" min="151" style="1" width="8.01"/>
    <col collapsed="false" customWidth="true" hidden="false" outlineLevel="0" max="152" min="152" style="1" width="8.81"/>
    <col collapsed="false" customWidth="false" hidden="false" outlineLevel="0" max="16360" min="153" style="2" width="12.67"/>
    <col collapsed="false" customWidth="false" hidden="false" outlineLevel="0" max="16384" min="16384" style="2" width="12.67"/>
  </cols>
  <sheetData>
    <row r="1" customFormat="false" ht="12.75" hidden="false" customHeight="true" outlineLevel="0" collapsed="false">
      <c r="A1" s="3"/>
      <c r="B1" s="4"/>
      <c r="C1" s="5"/>
      <c r="D1" s="6" t="s">
        <v>0</v>
      </c>
      <c r="E1" s="6"/>
      <c r="F1" s="6"/>
      <c r="G1" s="6"/>
      <c r="H1" s="6"/>
      <c r="I1" s="6"/>
      <c r="J1" s="7" t="s">
        <v>1</v>
      </c>
      <c r="K1" s="7"/>
      <c r="L1" s="7"/>
      <c r="M1" s="8"/>
      <c r="N1" s="9" t="s">
        <v>2</v>
      </c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10" t="s">
        <v>3</v>
      </c>
      <c r="AE1" s="10"/>
      <c r="AF1" s="10"/>
      <c r="AG1" s="10"/>
      <c r="AH1" s="11" t="s">
        <v>4</v>
      </c>
      <c r="AI1" s="11"/>
      <c r="AJ1" s="11"/>
      <c r="AK1" s="11"/>
      <c r="AL1" s="10" t="s">
        <v>5</v>
      </c>
      <c r="AM1" s="10"/>
      <c r="AN1" s="10"/>
      <c r="AO1" s="10"/>
      <c r="AP1" s="11" t="s">
        <v>6</v>
      </c>
      <c r="AQ1" s="11"/>
      <c r="AR1" s="11"/>
      <c r="AS1" s="11"/>
      <c r="AT1" s="10" t="s">
        <v>7</v>
      </c>
      <c r="AU1" s="10"/>
      <c r="AV1" s="10"/>
      <c r="AW1" s="10"/>
      <c r="AX1" s="11" t="s">
        <v>8</v>
      </c>
      <c r="AY1" s="11"/>
      <c r="AZ1" s="11"/>
      <c r="BA1" s="11"/>
      <c r="BB1" s="10" t="s">
        <v>9</v>
      </c>
      <c r="BC1" s="10"/>
      <c r="BD1" s="10"/>
      <c r="BE1" s="10"/>
      <c r="BF1" s="11" t="s">
        <v>10</v>
      </c>
      <c r="BG1" s="11"/>
      <c r="BH1" s="11"/>
      <c r="BI1" s="11"/>
      <c r="BJ1" s="10" t="s">
        <v>11</v>
      </c>
      <c r="BK1" s="10"/>
      <c r="BL1" s="10"/>
      <c r="BM1" s="10"/>
      <c r="BN1" s="11" t="s">
        <v>12</v>
      </c>
      <c r="BO1" s="11"/>
      <c r="BP1" s="11"/>
      <c r="BQ1" s="11"/>
      <c r="BR1" s="10" t="s">
        <v>13</v>
      </c>
      <c r="BS1" s="10"/>
      <c r="BT1" s="10"/>
      <c r="BU1" s="10"/>
      <c r="BV1" s="11" t="s">
        <v>14</v>
      </c>
      <c r="BW1" s="11"/>
      <c r="BX1" s="11"/>
      <c r="BY1" s="11"/>
      <c r="BZ1" s="10" t="s">
        <v>15</v>
      </c>
      <c r="CA1" s="10"/>
      <c r="CB1" s="10"/>
      <c r="CC1" s="10"/>
      <c r="CD1" s="11" t="s">
        <v>16</v>
      </c>
      <c r="CE1" s="11"/>
      <c r="CF1" s="11"/>
      <c r="CG1" s="11"/>
      <c r="CH1" s="10" t="s">
        <v>17</v>
      </c>
      <c r="CI1" s="10"/>
      <c r="CJ1" s="10"/>
      <c r="CK1" s="10"/>
      <c r="CL1" s="11" t="s">
        <v>18</v>
      </c>
      <c r="CM1" s="11"/>
      <c r="CN1" s="11"/>
      <c r="CO1" s="11"/>
      <c r="CP1" s="10" t="s">
        <v>19</v>
      </c>
      <c r="CQ1" s="10"/>
      <c r="CR1" s="10"/>
      <c r="CS1" s="10"/>
      <c r="CT1" s="11" t="s">
        <v>20</v>
      </c>
      <c r="CU1" s="11"/>
      <c r="CV1" s="11"/>
      <c r="CW1" s="11"/>
      <c r="CX1" s="10" t="s">
        <v>21</v>
      </c>
      <c r="CY1" s="10"/>
      <c r="CZ1" s="10"/>
      <c r="DA1" s="10"/>
      <c r="DB1" s="11" t="s">
        <v>22</v>
      </c>
      <c r="DC1" s="11"/>
      <c r="DD1" s="11"/>
      <c r="DE1" s="11"/>
      <c r="DF1" s="10" t="s">
        <v>23</v>
      </c>
      <c r="DG1" s="10"/>
      <c r="DH1" s="10"/>
      <c r="DI1" s="10"/>
      <c r="DJ1" s="11" t="s">
        <v>24</v>
      </c>
      <c r="DK1" s="11"/>
      <c r="DL1" s="11"/>
      <c r="DM1" s="11"/>
      <c r="DN1" s="10" t="s">
        <v>25</v>
      </c>
      <c r="DO1" s="10"/>
      <c r="DP1" s="10"/>
      <c r="DQ1" s="10"/>
      <c r="DR1" s="11" t="s">
        <v>26</v>
      </c>
      <c r="DS1" s="11"/>
      <c r="DT1" s="11"/>
      <c r="DU1" s="11"/>
      <c r="DV1" s="10" t="s">
        <v>27</v>
      </c>
      <c r="DW1" s="10"/>
      <c r="DX1" s="10"/>
      <c r="DY1" s="10"/>
      <c r="DZ1" s="11" t="s">
        <v>28</v>
      </c>
      <c r="EA1" s="11"/>
      <c r="EB1" s="11"/>
      <c r="EC1" s="11"/>
      <c r="ED1" s="10" t="s">
        <v>29</v>
      </c>
      <c r="EE1" s="10"/>
      <c r="EF1" s="10"/>
      <c r="EG1" s="10"/>
      <c r="EH1" s="12" t="s">
        <v>30</v>
      </c>
      <c r="EI1" s="12" t="s">
        <v>31</v>
      </c>
      <c r="EJ1" s="12"/>
      <c r="EK1" s="12"/>
      <c r="EL1" s="13" t="s">
        <v>31</v>
      </c>
      <c r="EM1" s="14" t="s">
        <v>32</v>
      </c>
      <c r="EN1" s="12" t="s">
        <v>33</v>
      </c>
      <c r="EO1" s="15"/>
      <c r="EP1" s="14" t="s">
        <v>34</v>
      </c>
      <c r="EQ1" s="16"/>
      <c r="ER1" s="17" t="s">
        <v>35</v>
      </c>
      <c r="ES1" s="17"/>
      <c r="ET1" s="17"/>
      <c r="EU1" s="17"/>
      <c r="EV1" s="17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</row>
    <row r="2" customFormat="false" ht="12.75" hidden="false" customHeight="true" outlineLevel="0" collapsed="false">
      <c r="A2" s="18"/>
      <c r="B2" s="19"/>
      <c r="C2" s="20"/>
      <c r="D2" s="21"/>
      <c r="E2" s="21"/>
      <c r="F2" s="21"/>
      <c r="G2" s="21"/>
      <c r="H2" s="21"/>
      <c r="I2" s="22"/>
      <c r="J2" s="8" t="s">
        <v>36</v>
      </c>
      <c r="K2" s="8" t="s">
        <v>37</v>
      </c>
      <c r="L2" s="8" t="s">
        <v>38</v>
      </c>
      <c r="M2" s="8" t="s">
        <v>39</v>
      </c>
      <c r="N2" s="23" t="s">
        <v>40</v>
      </c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4" t="s">
        <v>41</v>
      </c>
      <c r="AE2" s="24"/>
      <c r="AF2" s="24"/>
      <c r="AG2" s="24"/>
      <c r="AH2" s="25" t="s">
        <v>42</v>
      </c>
      <c r="AI2" s="25"/>
      <c r="AJ2" s="25"/>
      <c r="AK2" s="25"/>
      <c r="AL2" s="24" t="s">
        <v>43</v>
      </c>
      <c r="AM2" s="24"/>
      <c r="AN2" s="24"/>
      <c r="AO2" s="24"/>
      <c r="AP2" s="25" t="s">
        <v>44</v>
      </c>
      <c r="AQ2" s="25"/>
      <c r="AR2" s="25"/>
      <c r="AS2" s="25"/>
      <c r="AT2" s="24" t="s">
        <v>45</v>
      </c>
      <c r="AU2" s="24"/>
      <c r="AV2" s="24"/>
      <c r="AW2" s="24"/>
      <c r="AX2" s="25" t="s">
        <v>46</v>
      </c>
      <c r="AY2" s="25"/>
      <c r="AZ2" s="25"/>
      <c r="BA2" s="25"/>
      <c r="BB2" s="24" t="s">
        <v>47</v>
      </c>
      <c r="BC2" s="24"/>
      <c r="BD2" s="24"/>
      <c r="BE2" s="24"/>
      <c r="BF2" s="25" t="s">
        <v>48</v>
      </c>
      <c r="BG2" s="25"/>
      <c r="BH2" s="25"/>
      <c r="BI2" s="25"/>
      <c r="BJ2" s="24" t="s">
        <v>49</v>
      </c>
      <c r="BK2" s="24"/>
      <c r="BL2" s="24"/>
      <c r="BM2" s="24"/>
      <c r="BN2" s="25" t="s">
        <v>50</v>
      </c>
      <c r="BO2" s="25"/>
      <c r="BP2" s="25"/>
      <c r="BQ2" s="25"/>
      <c r="BR2" s="24" t="s">
        <v>51</v>
      </c>
      <c r="BS2" s="24"/>
      <c r="BT2" s="24"/>
      <c r="BU2" s="24"/>
      <c r="BV2" s="25" t="s">
        <v>52</v>
      </c>
      <c r="BW2" s="25"/>
      <c r="BX2" s="25"/>
      <c r="BY2" s="25"/>
      <c r="BZ2" s="24" t="s">
        <v>53</v>
      </c>
      <c r="CA2" s="24"/>
      <c r="CB2" s="24"/>
      <c r="CC2" s="24"/>
      <c r="CD2" s="25" t="s">
        <v>54</v>
      </c>
      <c r="CE2" s="25"/>
      <c r="CF2" s="25"/>
      <c r="CG2" s="25"/>
      <c r="CH2" s="24" t="s">
        <v>55</v>
      </c>
      <c r="CI2" s="24"/>
      <c r="CJ2" s="24"/>
      <c r="CK2" s="24"/>
      <c r="CL2" s="25" t="s">
        <v>56</v>
      </c>
      <c r="CM2" s="25"/>
      <c r="CN2" s="25"/>
      <c r="CO2" s="25"/>
      <c r="CP2" s="24" t="s">
        <v>57</v>
      </c>
      <c r="CQ2" s="24"/>
      <c r="CR2" s="24"/>
      <c r="CS2" s="24"/>
      <c r="CT2" s="25" t="s">
        <v>58</v>
      </c>
      <c r="CU2" s="25"/>
      <c r="CV2" s="25"/>
      <c r="CW2" s="25"/>
      <c r="CX2" s="24" t="s">
        <v>59</v>
      </c>
      <c r="CY2" s="24"/>
      <c r="CZ2" s="24"/>
      <c r="DA2" s="24"/>
      <c r="DB2" s="25" t="s">
        <v>60</v>
      </c>
      <c r="DC2" s="25"/>
      <c r="DD2" s="25"/>
      <c r="DE2" s="25"/>
      <c r="DF2" s="24" t="s">
        <v>61</v>
      </c>
      <c r="DG2" s="24"/>
      <c r="DH2" s="24"/>
      <c r="DI2" s="24"/>
      <c r="DJ2" s="25" t="s">
        <v>62</v>
      </c>
      <c r="DK2" s="25"/>
      <c r="DL2" s="25"/>
      <c r="DM2" s="25"/>
      <c r="DN2" s="24" t="s">
        <v>63</v>
      </c>
      <c r="DO2" s="24"/>
      <c r="DP2" s="24"/>
      <c r="DQ2" s="24"/>
      <c r="DR2" s="25" t="s">
        <v>64</v>
      </c>
      <c r="DS2" s="25"/>
      <c r="DT2" s="25"/>
      <c r="DU2" s="25"/>
      <c r="DV2" s="24" t="s">
        <v>65</v>
      </c>
      <c r="DW2" s="24"/>
      <c r="DX2" s="24"/>
      <c r="DY2" s="24"/>
      <c r="DZ2" s="25" t="s">
        <v>66</v>
      </c>
      <c r="EA2" s="25"/>
      <c r="EB2" s="25"/>
      <c r="EC2" s="25"/>
      <c r="ED2" s="24" t="s">
        <v>67</v>
      </c>
      <c r="EE2" s="24"/>
      <c r="EF2" s="24"/>
      <c r="EG2" s="24"/>
      <c r="EH2" s="26"/>
      <c r="EI2" s="25"/>
      <c r="EJ2" s="26"/>
      <c r="EK2" s="27"/>
      <c r="EL2" s="28" t="s">
        <v>68</v>
      </c>
      <c r="EM2" s="29"/>
      <c r="EN2" s="26"/>
      <c r="EO2" s="30"/>
      <c r="EP2" s="31" t="s">
        <v>69</v>
      </c>
      <c r="EQ2" s="32"/>
      <c r="ER2" s="33" t="s">
        <v>70</v>
      </c>
      <c r="ES2" s="34" t="s">
        <v>71</v>
      </c>
      <c r="ET2" s="34" t="s">
        <v>72</v>
      </c>
      <c r="EU2" s="34" t="s">
        <v>73</v>
      </c>
      <c r="EV2" s="34" t="s">
        <v>74</v>
      </c>
    </row>
    <row r="3" customFormat="false" ht="12.75" hidden="false" customHeight="true" outlineLevel="0" collapsed="false">
      <c r="A3" s="35" t="s">
        <v>33</v>
      </c>
      <c r="B3" s="36" t="s">
        <v>32</v>
      </c>
      <c r="C3" s="36" t="s">
        <v>75</v>
      </c>
      <c r="D3" s="37" t="s">
        <v>76</v>
      </c>
      <c r="E3" s="37" t="s">
        <v>77</v>
      </c>
      <c r="F3" s="38" t="s">
        <v>78</v>
      </c>
      <c r="G3" s="38" t="s">
        <v>79</v>
      </c>
      <c r="H3" s="38" t="s">
        <v>80</v>
      </c>
      <c r="I3" s="38" t="s">
        <v>81</v>
      </c>
      <c r="J3" s="39" t="s">
        <v>82</v>
      </c>
      <c r="K3" s="39" t="s">
        <v>83</v>
      </c>
      <c r="L3" s="39" t="s">
        <v>84</v>
      </c>
      <c r="M3" s="39" t="s">
        <v>85</v>
      </c>
      <c r="N3" s="40" t="s">
        <v>86</v>
      </c>
      <c r="O3" s="40" t="s">
        <v>87</v>
      </c>
      <c r="P3" s="40" t="s">
        <v>88</v>
      </c>
      <c r="Q3" s="40" t="s">
        <v>89</v>
      </c>
      <c r="R3" s="40" t="s">
        <v>90</v>
      </c>
      <c r="S3" s="40" t="s">
        <v>91</v>
      </c>
      <c r="T3" s="40" t="s">
        <v>92</v>
      </c>
      <c r="U3" s="40" t="s">
        <v>93</v>
      </c>
      <c r="V3" s="40" t="s">
        <v>94</v>
      </c>
      <c r="W3" s="40" t="s">
        <v>95</v>
      </c>
      <c r="X3" s="40" t="s">
        <v>96</v>
      </c>
      <c r="Y3" s="40" t="s">
        <v>97</v>
      </c>
      <c r="Z3" s="40" t="s">
        <v>98</v>
      </c>
      <c r="AA3" s="40" t="s">
        <v>99</v>
      </c>
      <c r="AB3" s="40" t="s">
        <v>100</v>
      </c>
      <c r="AC3" s="40" t="s">
        <v>101</v>
      </c>
      <c r="AD3" s="8" t="s">
        <v>86</v>
      </c>
      <c r="AE3" s="8" t="s">
        <v>87</v>
      </c>
      <c r="AF3" s="8" t="s">
        <v>88</v>
      </c>
      <c r="AG3" s="8" t="s">
        <v>89</v>
      </c>
      <c r="AH3" s="40" t="s">
        <v>86</v>
      </c>
      <c r="AI3" s="40" t="s">
        <v>87</v>
      </c>
      <c r="AJ3" s="40" t="s">
        <v>88</v>
      </c>
      <c r="AK3" s="40" t="s">
        <v>89</v>
      </c>
      <c r="AL3" s="8" t="s">
        <v>86</v>
      </c>
      <c r="AM3" s="8" t="s">
        <v>87</v>
      </c>
      <c r="AN3" s="8" t="s">
        <v>88</v>
      </c>
      <c r="AO3" s="8" t="s">
        <v>89</v>
      </c>
      <c r="AP3" s="40" t="s">
        <v>86</v>
      </c>
      <c r="AQ3" s="40" t="s">
        <v>87</v>
      </c>
      <c r="AR3" s="40" t="s">
        <v>88</v>
      </c>
      <c r="AS3" s="40" t="s">
        <v>89</v>
      </c>
      <c r="AT3" s="8" t="s">
        <v>86</v>
      </c>
      <c r="AU3" s="8" t="s">
        <v>87</v>
      </c>
      <c r="AV3" s="8" t="s">
        <v>88</v>
      </c>
      <c r="AW3" s="8" t="s">
        <v>89</v>
      </c>
      <c r="AX3" s="40" t="s">
        <v>86</v>
      </c>
      <c r="AY3" s="40" t="s">
        <v>87</v>
      </c>
      <c r="AZ3" s="40" t="s">
        <v>88</v>
      </c>
      <c r="BA3" s="40" t="s">
        <v>89</v>
      </c>
      <c r="BB3" s="8" t="s">
        <v>86</v>
      </c>
      <c r="BC3" s="8" t="s">
        <v>87</v>
      </c>
      <c r="BD3" s="8" t="s">
        <v>88</v>
      </c>
      <c r="BE3" s="8" t="s">
        <v>89</v>
      </c>
      <c r="BF3" s="40" t="s">
        <v>86</v>
      </c>
      <c r="BG3" s="40" t="s">
        <v>87</v>
      </c>
      <c r="BH3" s="40" t="s">
        <v>88</v>
      </c>
      <c r="BI3" s="40" t="s">
        <v>89</v>
      </c>
      <c r="BJ3" s="8" t="s">
        <v>86</v>
      </c>
      <c r="BK3" s="8" t="s">
        <v>87</v>
      </c>
      <c r="BL3" s="8" t="s">
        <v>88</v>
      </c>
      <c r="BM3" s="8" t="s">
        <v>89</v>
      </c>
      <c r="BN3" s="40" t="s">
        <v>86</v>
      </c>
      <c r="BO3" s="40" t="s">
        <v>87</v>
      </c>
      <c r="BP3" s="40" t="s">
        <v>88</v>
      </c>
      <c r="BQ3" s="40" t="s">
        <v>89</v>
      </c>
      <c r="BR3" s="8" t="s">
        <v>86</v>
      </c>
      <c r="BS3" s="8" t="s">
        <v>87</v>
      </c>
      <c r="BT3" s="8" t="s">
        <v>88</v>
      </c>
      <c r="BU3" s="8" t="s">
        <v>89</v>
      </c>
      <c r="BV3" s="40" t="s">
        <v>86</v>
      </c>
      <c r="BW3" s="40" t="s">
        <v>87</v>
      </c>
      <c r="BX3" s="40" t="s">
        <v>88</v>
      </c>
      <c r="BY3" s="40" t="s">
        <v>89</v>
      </c>
      <c r="BZ3" s="8" t="s">
        <v>86</v>
      </c>
      <c r="CA3" s="8" t="s">
        <v>87</v>
      </c>
      <c r="CB3" s="8" t="s">
        <v>88</v>
      </c>
      <c r="CC3" s="8" t="s">
        <v>89</v>
      </c>
      <c r="CD3" s="40" t="s">
        <v>86</v>
      </c>
      <c r="CE3" s="40" t="s">
        <v>87</v>
      </c>
      <c r="CF3" s="40" t="s">
        <v>88</v>
      </c>
      <c r="CG3" s="40" t="s">
        <v>89</v>
      </c>
      <c r="CH3" s="8" t="s">
        <v>86</v>
      </c>
      <c r="CI3" s="8" t="s">
        <v>87</v>
      </c>
      <c r="CJ3" s="8" t="s">
        <v>88</v>
      </c>
      <c r="CK3" s="8" t="s">
        <v>89</v>
      </c>
      <c r="CL3" s="40" t="s">
        <v>86</v>
      </c>
      <c r="CM3" s="40" t="s">
        <v>87</v>
      </c>
      <c r="CN3" s="40" t="s">
        <v>88</v>
      </c>
      <c r="CO3" s="40" t="s">
        <v>89</v>
      </c>
      <c r="CP3" s="8" t="s">
        <v>86</v>
      </c>
      <c r="CQ3" s="8" t="s">
        <v>87</v>
      </c>
      <c r="CR3" s="8" t="s">
        <v>88</v>
      </c>
      <c r="CS3" s="8" t="s">
        <v>89</v>
      </c>
      <c r="CT3" s="40" t="s">
        <v>86</v>
      </c>
      <c r="CU3" s="40" t="s">
        <v>87</v>
      </c>
      <c r="CV3" s="40" t="s">
        <v>88</v>
      </c>
      <c r="CW3" s="40" t="s">
        <v>89</v>
      </c>
      <c r="CX3" s="8" t="s">
        <v>86</v>
      </c>
      <c r="CY3" s="8" t="s">
        <v>87</v>
      </c>
      <c r="CZ3" s="8" t="s">
        <v>88</v>
      </c>
      <c r="DA3" s="8" t="s">
        <v>89</v>
      </c>
      <c r="DB3" s="40" t="s">
        <v>86</v>
      </c>
      <c r="DC3" s="40" t="s">
        <v>87</v>
      </c>
      <c r="DD3" s="40" t="s">
        <v>88</v>
      </c>
      <c r="DE3" s="40" t="s">
        <v>89</v>
      </c>
      <c r="DF3" s="8" t="s">
        <v>86</v>
      </c>
      <c r="DG3" s="8" t="s">
        <v>87</v>
      </c>
      <c r="DH3" s="8" t="s">
        <v>88</v>
      </c>
      <c r="DI3" s="8" t="s">
        <v>89</v>
      </c>
      <c r="DJ3" s="40" t="s">
        <v>86</v>
      </c>
      <c r="DK3" s="40" t="s">
        <v>87</v>
      </c>
      <c r="DL3" s="40" t="s">
        <v>88</v>
      </c>
      <c r="DM3" s="40" t="s">
        <v>89</v>
      </c>
      <c r="DN3" s="8" t="s">
        <v>86</v>
      </c>
      <c r="DO3" s="8" t="s">
        <v>87</v>
      </c>
      <c r="DP3" s="8" t="s">
        <v>88</v>
      </c>
      <c r="DQ3" s="8" t="s">
        <v>89</v>
      </c>
      <c r="DR3" s="40" t="s">
        <v>86</v>
      </c>
      <c r="DS3" s="40" t="s">
        <v>87</v>
      </c>
      <c r="DT3" s="40" t="s">
        <v>88</v>
      </c>
      <c r="DU3" s="40" t="s">
        <v>89</v>
      </c>
      <c r="DV3" s="8" t="s">
        <v>86</v>
      </c>
      <c r="DW3" s="8" t="s">
        <v>87</v>
      </c>
      <c r="DX3" s="8" t="s">
        <v>88</v>
      </c>
      <c r="DY3" s="8" t="s">
        <v>89</v>
      </c>
      <c r="DZ3" s="40" t="s">
        <v>86</v>
      </c>
      <c r="EA3" s="40" t="s">
        <v>87</v>
      </c>
      <c r="EB3" s="40" t="s">
        <v>88</v>
      </c>
      <c r="EC3" s="40" t="s">
        <v>89</v>
      </c>
      <c r="ED3" s="8" t="s">
        <v>86</v>
      </c>
      <c r="EE3" s="8" t="s">
        <v>87</v>
      </c>
      <c r="EF3" s="8" t="s">
        <v>88</v>
      </c>
      <c r="EG3" s="8" t="s">
        <v>89</v>
      </c>
      <c r="EH3" s="41" t="s">
        <v>102</v>
      </c>
      <c r="EI3" s="40" t="s">
        <v>102</v>
      </c>
      <c r="EJ3" s="41" t="s">
        <v>103</v>
      </c>
      <c r="EK3" s="42" t="s">
        <v>104</v>
      </c>
      <c r="EL3" s="43" t="s">
        <v>102</v>
      </c>
      <c r="EM3" s="31"/>
      <c r="EN3" s="41"/>
      <c r="EO3" s="44"/>
      <c r="EP3" s="31" t="s">
        <v>105</v>
      </c>
      <c r="EQ3" s="32"/>
      <c r="ER3" s="17"/>
      <c r="ES3" s="17"/>
      <c r="ET3" s="17"/>
      <c r="EU3" s="17"/>
      <c r="EV3" s="17"/>
    </row>
    <row r="4" customFormat="false" ht="12.75" hidden="false" customHeight="true" outlineLevel="0" collapsed="false">
      <c r="A4" s="37" t="s">
        <v>106</v>
      </c>
      <c r="B4" s="37" t="n">
        <f aca="false">COUNTA(B5:B287)</f>
        <v>283</v>
      </c>
      <c r="C4" s="37" t="n">
        <f aca="false">COUNTA(C5:C287)</f>
        <v>283</v>
      </c>
      <c r="D4" s="41" t="n">
        <f aca="false">COUNTA(D5:D287)</f>
        <v>283</v>
      </c>
      <c r="E4" s="41" t="n">
        <f aca="false">COUNTA(E5:E287)</f>
        <v>283</v>
      </c>
      <c r="F4" s="41" t="n">
        <f aca="false">COUNTA(F5:F287)</f>
        <v>48</v>
      </c>
      <c r="G4" s="41" t="n">
        <f aca="false">COUNTA(G5:G287)</f>
        <v>38</v>
      </c>
      <c r="H4" s="41" t="n">
        <f aca="false">COUNTA(H5:H287)</f>
        <v>7</v>
      </c>
      <c r="I4" s="41" t="n">
        <f aca="false">COUNTA(I5:I287)</f>
        <v>3</v>
      </c>
      <c r="J4" s="31" t="n">
        <f aca="false">SUM(J5:J287)</f>
        <v>54</v>
      </c>
      <c r="K4" s="31" t="n">
        <f aca="false">SUM(K5:K287)</f>
        <v>4017</v>
      </c>
      <c r="L4" s="31" t="n">
        <f aca="false">SUM(L5:L287)</f>
        <v>414</v>
      </c>
      <c r="M4" s="31" t="n">
        <f aca="false">SUM(M5:M287)</f>
        <v>4485</v>
      </c>
      <c r="N4" s="41" t="n">
        <f aca="false">SUM(N5:N287)</f>
        <v>2622</v>
      </c>
      <c r="O4" s="41" t="n">
        <f aca="false">SUM(O5:O287)</f>
        <v>11834</v>
      </c>
      <c r="P4" s="41" t="n">
        <f aca="false">SUM(P5:P287)</f>
        <v>10380</v>
      </c>
      <c r="Q4" s="41" t="n">
        <f aca="false">SUM(Q5:Q287)</f>
        <v>9443</v>
      </c>
      <c r="R4" s="41" t="n">
        <f aca="false">SUM(R5:R287)</f>
        <v>1948</v>
      </c>
      <c r="S4" s="41" t="n">
        <f aca="false">SUM(S5:S287)</f>
        <v>8805</v>
      </c>
      <c r="T4" s="41" t="n">
        <f aca="false">SUM(T5:T287)</f>
        <v>7761</v>
      </c>
      <c r="U4" s="41" t="n">
        <f aca="false">SUM(U5:U287)</f>
        <v>7056</v>
      </c>
      <c r="V4" s="41" t="n">
        <f aca="false">SUM(V5:V287)</f>
        <v>709</v>
      </c>
      <c r="W4" s="41" t="n">
        <f aca="false">SUM(W5:W287)</f>
        <v>2961</v>
      </c>
      <c r="X4" s="41" t="n">
        <f aca="false">SUM(X5:X287)</f>
        <v>2583</v>
      </c>
      <c r="Y4" s="41" t="n">
        <f aca="false">SUM(Y5:Y287)</f>
        <v>2351</v>
      </c>
      <c r="Z4" s="41" t="n">
        <f aca="false">SUM(Z5:Z287)</f>
        <v>20</v>
      </c>
      <c r="AA4" s="41" t="n">
        <f aca="false">SUM(AA5:AA287)</f>
        <v>68</v>
      </c>
      <c r="AB4" s="41" t="n">
        <f aca="false">SUM(AB5:AB287)</f>
        <v>36</v>
      </c>
      <c r="AC4" s="41" t="n">
        <f aca="false">SUM(AC5:AC287)</f>
        <v>36</v>
      </c>
      <c r="AD4" s="41" t="n">
        <f aca="false">SUM(AD5:AD287)</f>
        <v>0</v>
      </c>
      <c r="AE4" s="41" t="n">
        <f aca="false">SUM(AE5:AE287)</f>
        <v>0</v>
      </c>
      <c r="AF4" s="41" t="n">
        <f aca="false">SUM(AF5:AF287)</f>
        <v>0</v>
      </c>
      <c r="AG4" s="41" t="n">
        <f aca="false">SUM(AG5:AG287)</f>
        <v>0</v>
      </c>
      <c r="AH4" s="41" t="n">
        <f aca="false">SUM(AH5:AH287)</f>
        <v>60</v>
      </c>
      <c r="AI4" s="41" t="n">
        <f aca="false">SUM(AI5:AI287)</f>
        <v>239</v>
      </c>
      <c r="AJ4" s="41" t="n">
        <f aca="false">SUM(AJ5:AJ287)</f>
        <v>187</v>
      </c>
      <c r="AK4" s="41" t="n">
        <f aca="false">SUM(AK5:AK287)</f>
        <v>129</v>
      </c>
      <c r="AL4" s="41" t="n">
        <f aca="false">SUM(AL5:AL287)</f>
        <v>101</v>
      </c>
      <c r="AM4" s="41" t="n">
        <f aca="false">SUM(AM5:AM287)</f>
        <v>435</v>
      </c>
      <c r="AN4" s="41" t="n">
        <f aca="false">SUM(AN5:AN287)</f>
        <v>375</v>
      </c>
      <c r="AO4" s="41" t="n">
        <f aca="false">SUM(AO5:AO287)</f>
        <v>349</v>
      </c>
      <c r="AP4" s="41" t="n">
        <f aca="false">SUM(AP5:AP287)</f>
        <v>2</v>
      </c>
      <c r="AQ4" s="41" t="n">
        <f aca="false">SUM(AQ5:AQ287)</f>
        <v>6</v>
      </c>
      <c r="AR4" s="41" t="n">
        <f aca="false">SUM(AR5:AR287)</f>
        <v>6</v>
      </c>
      <c r="AS4" s="41" t="n">
        <f aca="false">SUM(AS5:AS287)</f>
        <v>6</v>
      </c>
      <c r="AT4" s="41" t="n">
        <f aca="false">SUM(AT5:AT287)</f>
        <v>10</v>
      </c>
      <c r="AU4" s="41" t="n">
        <f aca="false">SUM(AU5:AU287)</f>
        <v>48</v>
      </c>
      <c r="AV4" s="41" t="n">
        <f aca="false">SUM(AV5:AV287)</f>
        <v>43</v>
      </c>
      <c r="AW4" s="41" t="n">
        <f aca="false">SUM(AW5:AW287)</f>
        <v>38</v>
      </c>
      <c r="AX4" s="41" t="n">
        <f aca="false">SUM(AX5:AX287)</f>
        <v>0</v>
      </c>
      <c r="AY4" s="41" t="n">
        <f aca="false">SUM(AY5:AY287)</f>
        <v>0</v>
      </c>
      <c r="AZ4" s="41" t="n">
        <f aca="false">SUM(AZ5:AZ287)</f>
        <v>0</v>
      </c>
      <c r="BA4" s="41" t="n">
        <f aca="false">SUM(BA5:BA287)</f>
        <v>0</v>
      </c>
      <c r="BB4" s="41" t="n">
        <f aca="false">SUM(BB5:BB287)</f>
        <v>244</v>
      </c>
      <c r="BC4" s="41" t="n">
        <f aca="false">SUM(BC5:BC287)</f>
        <v>1189</v>
      </c>
      <c r="BD4" s="41" t="n">
        <f aca="false">SUM(BD5:BD287)</f>
        <v>925</v>
      </c>
      <c r="BE4" s="41" t="n">
        <f aca="false">SUM(BE5:BE287)</f>
        <v>731</v>
      </c>
      <c r="BF4" s="41" t="n">
        <f aca="false">SUM(BF5:BF287)</f>
        <v>0</v>
      </c>
      <c r="BG4" s="41" t="n">
        <f aca="false">SUM(BG5:BG287)</f>
        <v>0</v>
      </c>
      <c r="BH4" s="41" t="n">
        <f aca="false">SUM(BH5:BH287)</f>
        <v>0</v>
      </c>
      <c r="BI4" s="41" t="n">
        <f aca="false">SUM(BI5:BI287)</f>
        <v>0</v>
      </c>
      <c r="BJ4" s="41" t="n">
        <f aca="false">SUM(BJ5:BJ287)</f>
        <v>23</v>
      </c>
      <c r="BK4" s="41" t="n">
        <f aca="false">SUM(BK5:BK287)</f>
        <v>134</v>
      </c>
      <c r="BL4" s="41" t="n">
        <f aca="false">SUM(BL5:BL287)</f>
        <v>119</v>
      </c>
      <c r="BM4" s="41" t="n">
        <f aca="false">SUM(BM5:BM287)</f>
        <v>113</v>
      </c>
      <c r="BN4" s="41" t="n">
        <f aca="false">SUM(BN5:BN287)</f>
        <v>0</v>
      </c>
      <c r="BO4" s="41" t="n">
        <f aca="false">SUM(BO5:BO287)</f>
        <v>0</v>
      </c>
      <c r="BP4" s="41" t="n">
        <f aca="false">SUM(BP5:BP287)</f>
        <v>0</v>
      </c>
      <c r="BQ4" s="41" t="n">
        <f aca="false">SUM(BQ5:BQ287)</f>
        <v>0</v>
      </c>
      <c r="BR4" s="41" t="n">
        <f aca="false">SUM(BR5:BR287)</f>
        <v>0</v>
      </c>
      <c r="BS4" s="41" t="n">
        <f aca="false">SUM(BS5:BS287)</f>
        <v>0</v>
      </c>
      <c r="BT4" s="41" t="n">
        <f aca="false">SUM(BT5:BT287)</f>
        <v>0</v>
      </c>
      <c r="BU4" s="41" t="n">
        <f aca="false">SUM(BU5:BU287)</f>
        <v>0</v>
      </c>
      <c r="BV4" s="41" t="n">
        <f aca="false">SUM(BV5:BV287)</f>
        <v>3</v>
      </c>
      <c r="BW4" s="41" t="n">
        <f aca="false">SUM(BW5:BW287)</f>
        <v>10</v>
      </c>
      <c r="BX4" s="41" t="n">
        <f aca="false">SUM(BX5:BX287)</f>
        <v>9</v>
      </c>
      <c r="BY4" s="41" t="n">
        <f aca="false">SUM(BY5:BY287)</f>
        <v>9</v>
      </c>
      <c r="BZ4" s="41" t="n">
        <f aca="false">SUM(BZ5:BZ287)</f>
        <v>18</v>
      </c>
      <c r="CA4" s="41" t="n">
        <f aca="false">SUM(CA5:CA287)</f>
        <v>41</v>
      </c>
      <c r="CB4" s="41" t="n">
        <f aca="false">SUM(CB5:CB287)</f>
        <v>4</v>
      </c>
      <c r="CC4" s="41" t="n">
        <f aca="false">SUM(CC5:CC287)</f>
        <v>4</v>
      </c>
      <c r="CD4" s="41" t="n">
        <f aca="false">SUM(CD5:CD287)</f>
        <v>67</v>
      </c>
      <c r="CE4" s="41" t="n">
        <f aca="false">SUM(CE5:CE287)</f>
        <v>370</v>
      </c>
      <c r="CF4" s="41" t="n">
        <f aca="false">SUM(CF5:CF287)</f>
        <v>314</v>
      </c>
      <c r="CG4" s="41" t="n">
        <f aca="false">SUM(CG5:CG287)</f>
        <v>298</v>
      </c>
      <c r="CH4" s="41" t="n">
        <f aca="false">SUM(CH5:CH287)</f>
        <v>0</v>
      </c>
      <c r="CI4" s="41" t="n">
        <f aca="false">SUM(CI5:CI287)</f>
        <v>0</v>
      </c>
      <c r="CJ4" s="41" t="n">
        <f aca="false">SUM(CJ5:CJ287)</f>
        <v>0</v>
      </c>
      <c r="CK4" s="41" t="n">
        <f aca="false">SUM(CK5:CK287)</f>
        <v>0</v>
      </c>
      <c r="CL4" s="41" t="n">
        <f aca="false">SUM(CL5:CL287)</f>
        <v>1</v>
      </c>
      <c r="CM4" s="41" t="n">
        <f aca="false">SUM(CM5:CM287)</f>
        <v>6</v>
      </c>
      <c r="CN4" s="41" t="n">
        <f aca="false">SUM(CN5:CN287)</f>
        <v>6</v>
      </c>
      <c r="CO4" s="41" t="n">
        <f aca="false">SUM(CO5:CO287)</f>
        <v>6</v>
      </c>
      <c r="CP4" s="41" t="n">
        <f aca="false">SUM(CP5:CP287)</f>
        <v>4</v>
      </c>
      <c r="CQ4" s="41" t="n">
        <f aca="false">SUM(CQ5:CQ287)</f>
        <v>16</v>
      </c>
      <c r="CR4" s="41" t="n">
        <f aca="false">SUM(CR5:CR287)</f>
        <v>6</v>
      </c>
      <c r="CS4" s="41" t="n">
        <f aca="false">SUM(CS5:CS287)</f>
        <v>6</v>
      </c>
      <c r="CT4" s="41" t="n">
        <f aca="false">SUM(CT5:CT287)</f>
        <v>1</v>
      </c>
      <c r="CU4" s="41" t="n">
        <f aca="false">SUM(CU5:CU287)</f>
        <v>3</v>
      </c>
      <c r="CV4" s="41" t="n">
        <f aca="false">SUM(CV5:CV287)</f>
        <v>0</v>
      </c>
      <c r="CW4" s="41" t="n">
        <f aca="false">SUM(CW5:CW287)</f>
        <v>0</v>
      </c>
      <c r="CX4" s="41" t="n">
        <f aca="false">SUM(CX5:CX287)</f>
        <v>115</v>
      </c>
      <c r="CY4" s="41" t="n">
        <f aca="false">SUM(CY5:CY287)</f>
        <v>702</v>
      </c>
      <c r="CZ4" s="41" t="n">
        <f aca="false">SUM(CZ5:CZ287)</f>
        <v>640</v>
      </c>
      <c r="DA4" s="41" t="n">
        <f aca="false">SUM(DA5:DA287)</f>
        <v>576</v>
      </c>
      <c r="DB4" s="41" t="n">
        <f aca="false">SUM(DB5:DB287)</f>
        <v>4</v>
      </c>
      <c r="DC4" s="41" t="n">
        <f aca="false">SUM(DC5:DC287)</f>
        <v>19</v>
      </c>
      <c r="DD4" s="41" t="n">
        <f aca="false">SUM(DD5:DD287)</f>
        <v>18</v>
      </c>
      <c r="DE4" s="41" t="n">
        <f aca="false">SUM(DE5:DE287)</f>
        <v>18</v>
      </c>
      <c r="DF4" s="41" t="n">
        <f aca="false">SUM(DF5:DF287)</f>
        <v>0</v>
      </c>
      <c r="DG4" s="41" t="n">
        <f aca="false">SUM(DG5:DG287)</f>
        <v>0</v>
      </c>
      <c r="DH4" s="41" t="n">
        <f aca="false">SUM(DH5:DH287)</f>
        <v>0</v>
      </c>
      <c r="DI4" s="41" t="n">
        <f aca="false">SUM(DI5:DI287)</f>
        <v>0</v>
      </c>
      <c r="DJ4" s="41" t="n">
        <f aca="false">SUM(DJ5:DJ287)</f>
        <v>0</v>
      </c>
      <c r="DK4" s="41" t="n">
        <f aca="false">SUM(DK5:DK287)</f>
        <v>0</v>
      </c>
      <c r="DL4" s="41" t="n">
        <f aca="false">SUM(DL5:DL287)</f>
        <v>0</v>
      </c>
      <c r="DM4" s="41" t="n">
        <f aca="false">SUM(DM5:DM287)</f>
        <v>0</v>
      </c>
      <c r="DN4" s="41" t="n">
        <f aca="false">SUM(DN5:DN287)</f>
        <v>1577</v>
      </c>
      <c r="DO4" s="41" t="n">
        <f aca="false">SUM(DO5:DO287)</f>
        <v>7309</v>
      </c>
      <c r="DP4" s="41" t="n">
        <f aca="false">SUM(DP5:DP287)</f>
        <v>6436</v>
      </c>
      <c r="DQ4" s="41" t="n">
        <f aca="false">SUM(DQ5:DQ287)</f>
        <v>5733</v>
      </c>
      <c r="DR4" s="41" t="n">
        <f aca="false">SUM(DR5:DR287)</f>
        <v>42</v>
      </c>
      <c r="DS4" s="41" t="n">
        <f aca="false">SUM(DS5:DS287)</f>
        <v>162</v>
      </c>
      <c r="DT4" s="41" t="n">
        <f aca="false">SUM(DT5:DT287)</f>
        <v>153</v>
      </c>
      <c r="DU4" s="41" t="n">
        <f aca="false">SUM(DU5:DU287)</f>
        <v>138</v>
      </c>
      <c r="DV4" s="41" t="n">
        <f aca="false">SUM(DV5:DV287)</f>
        <v>34</v>
      </c>
      <c r="DW4" s="41" t="n">
        <f aca="false">SUM(DW5:DW287)</f>
        <v>180</v>
      </c>
      <c r="DX4" s="41" t="n">
        <f aca="false">SUM(DX5:DX287)</f>
        <v>166</v>
      </c>
      <c r="DY4" s="41" t="n">
        <f aca="false">SUM(DY5:DY287)</f>
        <v>146</v>
      </c>
      <c r="DZ4" s="41" t="n">
        <f aca="false">SUM(DZ5:DZ287)</f>
        <v>3</v>
      </c>
      <c r="EA4" s="41" t="n">
        <f aca="false">SUM(EA5:EA287)</f>
        <v>9</v>
      </c>
      <c r="EB4" s="41" t="n">
        <f aca="false">SUM(EB5:EB287)</f>
        <v>9</v>
      </c>
      <c r="EC4" s="41" t="n">
        <f aca="false">SUM(EC5:EC287)</f>
        <v>9</v>
      </c>
      <c r="ED4" s="41" t="n">
        <f aca="false">SUM(ED5:ED287)</f>
        <v>15</v>
      </c>
      <c r="EE4" s="41" t="n">
        <f aca="false">SUM(EE5:EE287)</f>
        <v>164</v>
      </c>
      <c r="EF4" s="41" t="n">
        <f aca="false">SUM(EF5:EF287)</f>
        <v>122</v>
      </c>
      <c r="EG4" s="41" t="n">
        <f aca="false">SUM(EG5:EG287)</f>
        <v>122</v>
      </c>
      <c r="EH4" s="41" t="n">
        <f aca="false">SUM(EH5:EH287)</f>
        <v>4485</v>
      </c>
      <c r="EI4" s="40" t="n">
        <f aca="false">SUM(EI5:EI287)</f>
        <v>17874</v>
      </c>
      <c r="EJ4" s="41"/>
      <c r="EK4" s="45" t="s">
        <v>107</v>
      </c>
      <c r="EL4" s="43" t="n">
        <f aca="false">$EI4/$EH4</f>
        <v>3.98528428093646</v>
      </c>
      <c r="EM4" s="31"/>
      <c r="EN4" s="41" t="s">
        <v>107</v>
      </c>
      <c r="EO4" s="44"/>
      <c r="EP4" s="31" t="s">
        <v>108</v>
      </c>
      <c r="EQ4" s="46"/>
      <c r="ER4" s="47" t="n">
        <f aca="false">SUM(ER5:ER287)</f>
        <v>4946</v>
      </c>
      <c r="ES4" s="47" t="n">
        <f aca="false">SUM(ES5:ES287)</f>
        <v>4485</v>
      </c>
      <c r="ET4" s="47" t="n">
        <f aca="false">SUM(ET5:ET287)</f>
        <v>22876</v>
      </c>
      <c r="EU4" s="47" t="n">
        <f aca="false">SUM(EU5:EU287)</f>
        <v>19918</v>
      </c>
      <c r="EV4" s="47" t="n">
        <f aca="false">SUM(EV5:EV287)</f>
        <v>17874</v>
      </c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</row>
    <row r="5" s="54" customFormat="true" ht="12.75" hidden="false" customHeight="true" outlineLevel="0" collapsed="false">
      <c r="A5" s="48" t="n">
        <v>1</v>
      </c>
      <c r="B5" s="49" t="s">
        <v>109</v>
      </c>
      <c r="C5" s="49" t="s">
        <v>110</v>
      </c>
      <c r="D5" s="49" t="s">
        <v>111</v>
      </c>
      <c r="E5" s="49" t="s">
        <v>112</v>
      </c>
      <c r="F5" s="49"/>
      <c r="G5" s="49"/>
      <c r="H5" s="49"/>
      <c r="I5" s="49"/>
      <c r="J5" s="48"/>
      <c r="K5" s="48" t="n">
        <v>8</v>
      </c>
      <c r="L5" s="48"/>
      <c r="M5" s="48" t="n">
        <f aca="false">SUM(J5:L5)</f>
        <v>8</v>
      </c>
      <c r="N5" s="48" t="n">
        <f aca="false">R5+V5+Z5</f>
        <v>4</v>
      </c>
      <c r="O5" s="48" t="n">
        <f aca="false">S5+W5+AA5</f>
        <v>21</v>
      </c>
      <c r="P5" s="48" t="n">
        <f aca="false">T5+X5+AB5</f>
        <v>21</v>
      </c>
      <c r="Q5" s="48" t="n">
        <f aca="false">U5+Y5+AC5</f>
        <v>20</v>
      </c>
      <c r="R5" s="48" t="n">
        <v>4</v>
      </c>
      <c r="S5" s="48" t="n">
        <v>21</v>
      </c>
      <c r="T5" s="48" t="n">
        <v>21</v>
      </c>
      <c r="U5" s="48" t="n">
        <v>20</v>
      </c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 t="n">
        <v>1</v>
      </c>
      <c r="DO5" s="48" t="n">
        <v>4</v>
      </c>
      <c r="DP5" s="48" t="n">
        <v>4</v>
      </c>
      <c r="DQ5" s="48" t="n">
        <v>4</v>
      </c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 t="n">
        <f aca="false">SUM(I5:L5)</f>
        <v>8</v>
      </c>
      <c r="EI5" s="50" t="n">
        <f aca="false">SUMIF($N$3:$EG$3,"=TF",$N5:$EG5)</f>
        <v>24</v>
      </c>
      <c r="EJ5" s="48" t="str">
        <f aca="false">IF($B5=$B6,"",SUMIF($B$5:$B$287,$B5,$EI$5:$EI$287))</f>
        <v/>
      </c>
      <c r="EK5" s="51" t="n">
        <f aca="false">IF(SUMIF($B$5:$B$287,$B5,$EI$5:$EI$287)=0,"", EI5/SUMIF($B$5:$B$287,$B5,$EI$5:$EI$287))</f>
        <v>0.0206008583690987</v>
      </c>
      <c r="EL5" s="52" t="n">
        <f aca="false">IF(EH5=0, "", EI5/EH5)</f>
        <v>3</v>
      </c>
      <c r="EM5" s="53" t="str">
        <f aca="false">B5</f>
        <v>Alameda</v>
      </c>
      <c r="EN5" s="48" t="n">
        <f aca="false">A5</f>
        <v>1</v>
      </c>
      <c r="EO5" s="48"/>
      <c r="EP5" s="53" t="s">
        <v>113</v>
      </c>
      <c r="EQ5" s="49"/>
      <c r="ER5" s="48" t="n">
        <f aca="false">SUMIF($A$3:$EG$3,"=TN",$A5:$EG5)</f>
        <v>5</v>
      </c>
      <c r="ES5" s="48" t="n">
        <f aca="false">M5</f>
        <v>8</v>
      </c>
      <c r="ET5" s="48" t="n">
        <f aca="false">SUMIF($A$3:$EG$3,"=TE",$A5:$EG5)</f>
        <v>25</v>
      </c>
      <c r="EU5" s="48" t="n">
        <f aca="false">SUMIF($A$3:$EG$3,"=TH",$A5:$EG5)</f>
        <v>25</v>
      </c>
      <c r="EV5" s="48" t="n">
        <f aca="false">SUMIF($A$3:$EG$3,"=TF",$A5:$EG5)</f>
        <v>24</v>
      </c>
      <c r="XEG5" s="55"/>
      <c r="XEH5" s="55"/>
      <c r="XEI5" s="55"/>
      <c r="XEJ5" s="55"/>
      <c r="XEK5" s="55"/>
      <c r="XEL5" s="55"/>
      <c r="XEM5" s="55"/>
      <c r="XEN5" s="55"/>
      <c r="XEO5" s="55"/>
      <c r="XEP5" s="55"/>
      <c r="XEQ5" s="55"/>
      <c r="XER5" s="55"/>
      <c r="XES5" s="55"/>
      <c r="XET5" s="55"/>
      <c r="XEU5" s="55"/>
      <c r="XEV5" s="55"/>
      <c r="XEW5" s="55"/>
      <c r="XEX5" s="55"/>
      <c r="XEY5" s="55"/>
      <c r="XEZ5" s="55"/>
      <c r="XFA5" s="55"/>
      <c r="XFB5" s="55"/>
      <c r="XFC5" s="55"/>
    </row>
    <row r="6" s="62" customFormat="true" ht="12.75" hidden="false" customHeight="true" outlineLevel="0" collapsed="false">
      <c r="A6" s="56" t="n">
        <f aca="false">A5+1</f>
        <v>2</v>
      </c>
      <c r="B6" s="57" t="s">
        <v>109</v>
      </c>
      <c r="C6" s="57" t="s">
        <v>114</v>
      </c>
      <c r="D6" s="57" t="s">
        <v>115</v>
      </c>
      <c r="E6" s="57" t="s">
        <v>116</v>
      </c>
      <c r="F6" s="57"/>
      <c r="G6" s="57"/>
      <c r="H6" s="57"/>
      <c r="I6" s="57"/>
      <c r="J6" s="56"/>
      <c r="K6" s="56" t="n">
        <v>287</v>
      </c>
      <c r="L6" s="56" t="n">
        <v>31</v>
      </c>
      <c r="M6" s="56" t="n">
        <f aca="false">SUM(J6:L6)</f>
        <v>318</v>
      </c>
      <c r="N6" s="56" t="n">
        <f aca="false">R6+V6+Z6</f>
        <v>146</v>
      </c>
      <c r="O6" s="56" t="n">
        <f aca="false">S6+W6+AA6</f>
        <v>702</v>
      </c>
      <c r="P6" s="56" t="n">
        <f aca="false">T6+X6+AB6</f>
        <v>684</v>
      </c>
      <c r="Q6" s="56" t="n">
        <f aca="false">U6+Y6+AC6</f>
        <v>648</v>
      </c>
      <c r="R6" s="56" t="n">
        <v>146</v>
      </c>
      <c r="S6" s="56" t="n">
        <v>702</v>
      </c>
      <c r="T6" s="56" t="n">
        <v>684</v>
      </c>
      <c r="U6" s="56" t="n">
        <v>648</v>
      </c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 t="n">
        <v>2</v>
      </c>
      <c r="AI6" s="56" t="n">
        <v>4</v>
      </c>
      <c r="AJ6" s="56" t="n">
        <v>4</v>
      </c>
      <c r="AK6" s="56" t="n">
        <v>4</v>
      </c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 t="n">
        <v>32</v>
      </c>
      <c r="BC6" s="56" t="n">
        <v>173</v>
      </c>
      <c r="BD6" s="56" t="n">
        <v>147</v>
      </c>
      <c r="BE6" s="56" t="n">
        <v>147</v>
      </c>
      <c r="BF6" s="56"/>
      <c r="BG6" s="56"/>
      <c r="BH6" s="56"/>
      <c r="BI6" s="56"/>
      <c r="BJ6" s="56" t="n">
        <v>2</v>
      </c>
      <c r="BK6" s="56" t="n">
        <v>12</v>
      </c>
      <c r="BL6" s="56" t="n">
        <v>12</v>
      </c>
      <c r="BM6" s="56" t="n">
        <v>12</v>
      </c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 t="n">
        <v>3</v>
      </c>
      <c r="CY6" s="56" t="n">
        <v>17</v>
      </c>
      <c r="CZ6" s="56" t="n">
        <v>17</v>
      </c>
      <c r="DA6" s="56" t="n">
        <v>16</v>
      </c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 t="n">
        <v>68</v>
      </c>
      <c r="DO6" s="56" t="n">
        <v>320</v>
      </c>
      <c r="DP6" s="56" t="n">
        <v>300</v>
      </c>
      <c r="DQ6" s="56" t="n">
        <v>288</v>
      </c>
      <c r="DR6" s="56"/>
      <c r="DS6" s="56"/>
      <c r="DT6" s="56"/>
      <c r="DU6" s="56"/>
      <c r="DV6" s="56" t="n">
        <v>2</v>
      </c>
      <c r="DW6" s="56" t="n">
        <v>11</v>
      </c>
      <c r="DX6" s="56" t="n">
        <v>11</v>
      </c>
      <c r="DY6" s="56" t="n">
        <v>11</v>
      </c>
      <c r="DZ6" s="56"/>
      <c r="EA6" s="56"/>
      <c r="EB6" s="56"/>
      <c r="EC6" s="56"/>
      <c r="ED6" s="56"/>
      <c r="EE6" s="56"/>
      <c r="EF6" s="56"/>
      <c r="EG6" s="56"/>
      <c r="EH6" s="56" t="n">
        <f aca="false">SUM(I6:L6)</f>
        <v>318</v>
      </c>
      <c r="EI6" s="58" t="n">
        <f aca="false">SUMIF($N$3:$EG$3,"=TF",$N6:$EG6)</f>
        <v>1126</v>
      </c>
      <c r="EJ6" s="56" t="str">
        <f aca="false">IF($B6=$B7,"",SUMIF($B$5:$B$287,$B6,$EI$5:$EI$287))</f>
        <v/>
      </c>
      <c r="EK6" s="59" t="n">
        <f aca="false">IF(SUMIF($B$5:$B$287,$B6,$EI$5:$EI$287)=0,"", EI6/SUMIF($B$5:$B$287,$B6,$EI$5:$EI$287))</f>
        <v>0.966523605150215</v>
      </c>
      <c r="EL6" s="60" t="n">
        <f aca="false">IF(EH6=0, "", EI6/EH6)</f>
        <v>3.54088050314465</v>
      </c>
      <c r="EM6" s="61" t="str">
        <f aca="false">B6</f>
        <v>Alameda</v>
      </c>
      <c r="EN6" s="56" t="n">
        <f aca="false">EN5+1</f>
        <v>2</v>
      </c>
      <c r="EO6" s="56"/>
      <c r="EP6" s="57"/>
      <c r="EQ6" s="57"/>
      <c r="ER6" s="56" t="n">
        <f aca="false">SUMIF($A$3:$EG$3,"=TN",$A6:$EG6)</f>
        <v>255</v>
      </c>
      <c r="ES6" s="56" t="n">
        <f aca="false">M6</f>
        <v>318</v>
      </c>
      <c r="ET6" s="56" t="n">
        <f aca="false">SUMIF($A$3:$EG$3,"=TE",$A6:$EG6)</f>
        <v>1239</v>
      </c>
      <c r="EU6" s="56" t="n">
        <f aca="false">SUMIF($A$3:$EG$3,"=TH",$A6:$EG6)</f>
        <v>1175</v>
      </c>
      <c r="EV6" s="56" t="n">
        <f aca="false">SUMIF($A$3:$EG$3,"=TF",$A6:$EG6)</f>
        <v>1126</v>
      </c>
      <c r="XEG6" s="0"/>
      <c r="XEH6" s="0"/>
      <c r="XEI6" s="0"/>
      <c r="XEJ6" s="0"/>
      <c r="XEK6" s="0"/>
      <c r="XEL6" s="0"/>
      <c r="XEM6" s="0"/>
      <c r="XEN6" s="0"/>
      <c r="XEO6" s="0"/>
      <c r="XEP6" s="0"/>
      <c r="XEQ6" s="0"/>
      <c r="XER6" s="0"/>
      <c r="XES6" s="0"/>
      <c r="XET6" s="0"/>
      <c r="XEU6" s="0"/>
      <c r="XEV6" s="0"/>
      <c r="XEW6" s="0"/>
      <c r="XEX6" s="0"/>
      <c r="XEY6" s="0"/>
      <c r="XEZ6" s="0"/>
      <c r="XFA6" s="0"/>
      <c r="XFB6" s="0"/>
      <c r="XFC6" s="0"/>
    </row>
    <row r="7" s="64" customFormat="true" ht="15" hidden="false" customHeight="false" outlineLevel="0" collapsed="false">
      <c r="A7" s="63" t="n">
        <f aca="false">A6+1</f>
        <v>3</v>
      </c>
      <c r="B7" s="64" t="s">
        <v>109</v>
      </c>
      <c r="C7" s="64" t="s">
        <v>117</v>
      </c>
      <c r="D7" s="64" t="s">
        <v>118</v>
      </c>
      <c r="E7" s="64" t="s">
        <v>119</v>
      </c>
      <c r="J7" s="65"/>
      <c r="K7" s="65" t="n">
        <v>1</v>
      </c>
      <c r="L7" s="65"/>
      <c r="M7" s="65" t="n">
        <f aca="false">SUM(J7:L7)</f>
        <v>1</v>
      </c>
      <c r="N7" s="65" t="n">
        <f aca="false">R7+V7+Z7</f>
        <v>2</v>
      </c>
      <c r="O7" s="65" t="n">
        <f aca="false">S7+W7+AA7</f>
        <v>15</v>
      </c>
      <c r="P7" s="65" t="n">
        <f aca="false">T7+X7+AB7</f>
        <v>15</v>
      </c>
      <c r="Q7" s="65" t="n">
        <f aca="false">U7+Y7+AC7</f>
        <v>15</v>
      </c>
      <c r="R7" s="65" t="n">
        <v>1</v>
      </c>
      <c r="S7" s="65" t="n">
        <v>7</v>
      </c>
      <c r="T7" s="65" t="n">
        <v>7</v>
      </c>
      <c r="U7" s="65" t="n">
        <v>7</v>
      </c>
      <c r="V7" s="65" t="n">
        <v>1</v>
      </c>
      <c r="W7" s="65" t="n">
        <v>8</v>
      </c>
      <c r="X7" s="65" t="n">
        <v>8</v>
      </c>
      <c r="Y7" s="65" t="n">
        <v>8</v>
      </c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 t="n">
        <f aca="false">SUM(I7:L7)</f>
        <v>1</v>
      </c>
      <c r="EI7" s="65" t="n">
        <f aca="false">SUMIF($N$3:$EG$3,"=TF",$N7:$EG7)</f>
        <v>15</v>
      </c>
      <c r="EJ7" s="65" t="n">
        <f aca="false">IF($B7=$B8,"",SUMIF($B$5:$B$287,$B7,$EI$5:$EI$287))</f>
        <v>1165</v>
      </c>
      <c r="EK7" s="51" t="n">
        <f aca="false">IF(SUMIF($B$5:$B$287,$B7,$EI$5:$EI$287)=0,"", EI7/SUMIF($B$5:$B$287,$B7,$EI$5:$EI$287))</f>
        <v>0.0128755364806867</v>
      </c>
      <c r="EL7" s="52" t="n">
        <f aca="false">IF(EH7=0, "", EI7/EH7)</f>
        <v>15</v>
      </c>
      <c r="EM7" s="64" t="str">
        <f aca="false">B7</f>
        <v>Alameda</v>
      </c>
      <c r="EN7" s="64" t="n">
        <f aca="false">EN6+1</f>
        <v>3</v>
      </c>
      <c r="ER7" s="65" t="n">
        <f aca="false">SUMIF($A$3:$EG$3,"=TN",$A7:$EG7)</f>
        <v>2</v>
      </c>
      <c r="ES7" s="65" t="n">
        <f aca="false">M7</f>
        <v>1</v>
      </c>
      <c r="ET7" s="65" t="n">
        <f aca="false">SUMIF($A$3:$EG$3,"=TE",$A7:$EG7)</f>
        <v>15</v>
      </c>
      <c r="EU7" s="65" t="n">
        <f aca="false">SUMIF($A$3:$EG$3,"=TH",$A7:$EG7)</f>
        <v>15</v>
      </c>
      <c r="EV7" s="65" t="n">
        <f aca="false">SUMIF($A$3:$EG$3,"=TF",$A7:$EG7)</f>
        <v>15</v>
      </c>
      <c r="XEG7" s="55"/>
      <c r="XEH7" s="55"/>
      <c r="XEI7" s="55"/>
      <c r="XEJ7" s="55"/>
      <c r="XEK7" s="55"/>
      <c r="XEL7" s="55"/>
      <c r="XEM7" s="55"/>
      <c r="XEN7" s="55"/>
      <c r="XEO7" s="55"/>
      <c r="XEP7" s="55"/>
      <c r="XEQ7" s="55"/>
      <c r="XER7" s="55"/>
      <c r="XES7" s="55"/>
      <c r="XET7" s="55"/>
      <c r="XEU7" s="55"/>
      <c r="XEV7" s="55"/>
      <c r="XEW7" s="55"/>
      <c r="XEX7" s="55"/>
      <c r="XEY7" s="55"/>
      <c r="XEZ7" s="55"/>
      <c r="XFA7" s="55"/>
      <c r="XFB7" s="55"/>
      <c r="XFC7" s="55"/>
      <c r="XFD7" s="66"/>
    </row>
    <row r="8" s="68" customFormat="true" ht="15" hidden="false" customHeight="false" outlineLevel="0" collapsed="false">
      <c r="A8" s="67" t="n">
        <f aca="false">A7+1</f>
        <v>4</v>
      </c>
      <c r="B8" s="68" t="s">
        <v>120</v>
      </c>
      <c r="C8" s="68" t="s">
        <v>121</v>
      </c>
      <c r="D8" s="68" t="s">
        <v>122</v>
      </c>
      <c r="E8" s="68" t="s">
        <v>123</v>
      </c>
      <c r="J8" s="69"/>
      <c r="K8" s="69" t="n">
        <v>10</v>
      </c>
      <c r="L8" s="69"/>
      <c r="M8" s="69" t="n">
        <f aca="false">SUM(J8:L8)</f>
        <v>10</v>
      </c>
      <c r="N8" s="69" t="n">
        <f aca="false">R8+V8+Z8</f>
        <v>1</v>
      </c>
      <c r="O8" s="69" t="n">
        <f aca="false">S8+W8+AA8</f>
        <v>5</v>
      </c>
      <c r="P8" s="69" t="n">
        <f aca="false">T8+X8+AB8</f>
        <v>5</v>
      </c>
      <c r="Q8" s="69" t="n">
        <f aca="false">U8+Y8+AC8</f>
        <v>5</v>
      </c>
      <c r="R8" s="69" t="n">
        <v>1</v>
      </c>
      <c r="S8" s="69" t="n">
        <v>5</v>
      </c>
      <c r="T8" s="69" t="n">
        <v>5</v>
      </c>
      <c r="U8" s="69" t="n">
        <v>5</v>
      </c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 t="n">
        <v>1</v>
      </c>
      <c r="CY8" s="69" t="n">
        <v>5</v>
      </c>
      <c r="CZ8" s="69" t="n">
        <v>5</v>
      </c>
      <c r="DA8" s="69" t="n">
        <v>5</v>
      </c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 t="n">
        <f aca="false">SUM(I8:L8)</f>
        <v>10</v>
      </c>
      <c r="EI8" s="69" t="n">
        <f aca="false">SUMIF($N$3:$EG$3,"=TF",$N8:$EG8)</f>
        <v>10</v>
      </c>
      <c r="EJ8" s="69" t="str">
        <f aca="false">IF($B8=$B9,"",SUMIF($B$5:$B$287,$B8,$EI$5:$EI$287))</f>
        <v/>
      </c>
      <c r="EK8" s="59" t="n">
        <f aca="false">IF(SUMIF($B$5:$B$287,$B8,$EI$5:$EI$287)=0,"", EI8/SUMIF($B$5:$B$287,$B8,$EI$5:$EI$287))</f>
        <v>0.01001001001001</v>
      </c>
      <c r="EL8" s="60" t="n">
        <f aca="false">IF(EH8=0, "", EI8/EH8)</f>
        <v>1</v>
      </c>
      <c r="EM8" s="68" t="str">
        <f aca="false">B8</f>
        <v>Contra Costa</v>
      </c>
      <c r="EN8" s="68" t="n">
        <f aca="false">EN7+1</f>
        <v>4</v>
      </c>
      <c r="ER8" s="69" t="n">
        <f aca="false">SUMIF($A$3:$EG$3,"=TN",$A8:$EG8)</f>
        <v>2</v>
      </c>
      <c r="ES8" s="69" t="n">
        <f aca="false">M8</f>
        <v>10</v>
      </c>
      <c r="ET8" s="69" t="n">
        <f aca="false">SUMIF($A$3:$EG$3,"=TE",$A8:$EG8)</f>
        <v>10</v>
      </c>
      <c r="EU8" s="69" t="n">
        <f aca="false">SUMIF($A$3:$EG$3,"=TH",$A8:$EG8)</f>
        <v>10</v>
      </c>
      <c r="EV8" s="69" t="n">
        <f aca="false">SUMIF($A$3:$EG$3,"=TF",$A8:$EG8)</f>
        <v>10</v>
      </c>
      <c r="XEG8" s="0"/>
      <c r="XEH8" s="0"/>
      <c r="XEI8" s="0"/>
      <c r="XEJ8" s="0"/>
      <c r="XEK8" s="0"/>
      <c r="XEL8" s="0"/>
      <c r="XEM8" s="0"/>
      <c r="XEN8" s="0"/>
      <c r="XEO8" s="0"/>
      <c r="XEP8" s="0"/>
      <c r="XEQ8" s="0"/>
      <c r="XER8" s="0"/>
      <c r="XES8" s="0"/>
      <c r="XET8" s="0"/>
      <c r="XEU8" s="0"/>
      <c r="XEV8" s="0"/>
      <c r="XEW8" s="0"/>
      <c r="XEX8" s="0"/>
      <c r="XEY8" s="0"/>
      <c r="XEZ8" s="0"/>
      <c r="XFA8" s="0"/>
      <c r="XFB8" s="0"/>
      <c r="XFC8" s="0"/>
      <c r="XFD8" s="70"/>
    </row>
    <row r="9" s="72" customFormat="true" ht="15" hidden="false" customHeight="false" outlineLevel="0" collapsed="false">
      <c r="A9" s="71" t="n">
        <f aca="false">A8+1</f>
        <v>5</v>
      </c>
      <c r="B9" s="72" t="s">
        <v>120</v>
      </c>
      <c r="C9" s="72" t="s">
        <v>124</v>
      </c>
      <c r="D9" s="72" t="s">
        <v>125</v>
      </c>
      <c r="E9" s="72" t="s">
        <v>126</v>
      </c>
      <c r="F9" s="72" t="s">
        <v>127</v>
      </c>
      <c r="G9" s="72" t="s">
        <v>126</v>
      </c>
      <c r="J9" s="73"/>
      <c r="K9" s="73" t="n">
        <v>9</v>
      </c>
      <c r="L9" s="73"/>
      <c r="M9" s="73" t="n">
        <f aca="false">SUM(J9:L9)</f>
        <v>9</v>
      </c>
      <c r="N9" s="73" t="n">
        <f aca="false">R9+V9+Z9</f>
        <v>6</v>
      </c>
      <c r="O9" s="73" t="n">
        <f aca="false">S9+W9+AA9</f>
        <v>32</v>
      </c>
      <c r="P9" s="73" t="n">
        <f aca="false">T9+X9+AB9</f>
        <v>28</v>
      </c>
      <c r="Q9" s="73" t="n">
        <f aca="false">U9+Y9+AC9</f>
        <v>24</v>
      </c>
      <c r="R9" s="73" t="n">
        <v>5</v>
      </c>
      <c r="S9" s="73" t="n">
        <v>27</v>
      </c>
      <c r="T9" s="73" t="n">
        <v>23</v>
      </c>
      <c r="U9" s="73" t="n">
        <v>19</v>
      </c>
      <c r="V9" s="73" t="n">
        <v>1</v>
      </c>
      <c r="W9" s="73" t="n">
        <v>5</v>
      </c>
      <c r="X9" s="73" t="n">
        <v>5</v>
      </c>
      <c r="Y9" s="73" t="n">
        <v>5</v>
      </c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 t="n">
        <v>1</v>
      </c>
      <c r="AM9" s="73" t="n">
        <v>4</v>
      </c>
      <c r="AN9" s="73" t="n">
        <v>4</v>
      </c>
      <c r="AO9" s="73" t="n">
        <v>4</v>
      </c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 t="n">
        <f aca="false">SUM(I9:L9)</f>
        <v>9</v>
      </c>
      <c r="EI9" s="73" t="n">
        <f aca="false">SUMIF($N$3:$EG$3,"=TF",$N9:$EG9)</f>
        <v>28</v>
      </c>
      <c r="EJ9" s="73" t="str">
        <f aca="false">IF($B9=$B10,"",SUMIF($B$5:$B$287,$B9,$EI$5:$EI$287))</f>
        <v/>
      </c>
      <c r="EK9" s="59" t="n">
        <f aca="false">IF(SUMIF($B$5:$B$287,$B9,$EI$5:$EI$287)=0,"", EI9/SUMIF($B$5:$B$287,$B9,$EI$5:$EI$287))</f>
        <v>0.028028028028028</v>
      </c>
      <c r="EL9" s="60" t="n">
        <f aca="false">IF(EH9=0, "", EI9/EH9)</f>
        <v>3.11111111111111</v>
      </c>
      <c r="EM9" s="72" t="str">
        <f aca="false">B9</f>
        <v>Contra Costa</v>
      </c>
      <c r="EN9" s="72" t="n">
        <f aca="false">EN8+1</f>
        <v>5</v>
      </c>
      <c r="ER9" s="73" t="n">
        <f aca="false">SUMIF($A$3:$EG$3,"=TN",$A9:$EG9)</f>
        <v>7</v>
      </c>
      <c r="ES9" s="73" t="n">
        <f aca="false">M9</f>
        <v>9</v>
      </c>
      <c r="ET9" s="73" t="n">
        <f aca="false">SUMIF($A$3:$EG$3,"=TE",$A9:$EG9)</f>
        <v>36</v>
      </c>
      <c r="EU9" s="73" t="n">
        <f aca="false">SUMIF($A$3:$EG$3,"=TH",$A9:$EG9)</f>
        <v>32</v>
      </c>
      <c r="EV9" s="73" t="n">
        <f aca="false">SUMIF($A$3:$EG$3,"=TF",$A9:$EG9)</f>
        <v>28</v>
      </c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74"/>
    </row>
    <row r="10" s="68" customFormat="true" ht="15" hidden="false" customHeight="false" outlineLevel="0" collapsed="false">
      <c r="A10" s="67" t="n">
        <f aca="false">A9+1</f>
        <v>6</v>
      </c>
      <c r="B10" s="68" t="s">
        <v>120</v>
      </c>
      <c r="C10" s="68" t="s">
        <v>128</v>
      </c>
      <c r="D10" s="68" t="s">
        <v>129</v>
      </c>
      <c r="E10" s="68" t="s">
        <v>130</v>
      </c>
      <c r="J10" s="69"/>
      <c r="K10" s="69" t="n">
        <v>13</v>
      </c>
      <c r="L10" s="69"/>
      <c r="M10" s="69" t="n">
        <f aca="false">SUM(J10:L10)</f>
        <v>13</v>
      </c>
      <c r="N10" s="69" t="n">
        <f aca="false">R10+V10+Z10</f>
        <v>7</v>
      </c>
      <c r="O10" s="69" t="n">
        <f aca="false">S10+W10+AA10</f>
        <v>32</v>
      </c>
      <c r="P10" s="69" t="n">
        <f aca="false">T10+X10+AB10</f>
        <v>30</v>
      </c>
      <c r="Q10" s="69" t="n">
        <f aca="false">U10+Y10+AC10</f>
        <v>30</v>
      </c>
      <c r="R10" s="69" t="n">
        <v>7</v>
      </c>
      <c r="S10" s="69" t="n">
        <v>32</v>
      </c>
      <c r="T10" s="69" t="n">
        <v>30</v>
      </c>
      <c r="U10" s="69" t="n">
        <v>30</v>
      </c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 t="n">
        <v>1</v>
      </c>
      <c r="AM10" s="69" t="n">
        <v>5</v>
      </c>
      <c r="AN10" s="69" t="n">
        <v>5</v>
      </c>
      <c r="AO10" s="69" t="n">
        <v>5</v>
      </c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 t="n">
        <v>1</v>
      </c>
      <c r="CY10" s="69" t="n">
        <v>5</v>
      </c>
      <c r="CZ10" s="69" t="n">
        <v>5</v>
      </c>
      <c r="DA10" s="69" t="n">
        <v>5</v>
      </c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 t="n">
        <f aca="false">SUM(I10:L10)</f>
        <v>13</v>
      </c>
      <c r="EI10" s="69" t="n">
        <f aca="false">SUMIF($N$3:$EG$3,"=TF",$N10:$EG10)</f>
        <v>40</v>
      </c>
      <c r="EJ10" s="69" t="str">
        <f aca="false">IF($B10=$B11,"",SUMIF($B$5:$B$287,$B10,$EI$5:$EI$287))</f>
        <v/>
      </c>
      <c r="EK10" s="59" t="n">
        <f aca="false">IF(SUMIF($B$5:$B$287,$B10,$EI$5:$EI$287)=0,"", EI10/SUMIF($B$5:$B$287,$B10,$EI$5:$EI$287))</f>
        <v>0.04004004004004</v>
      </c>
      <c r="EL10" s="60" t="n">
        <f aca="false">IF(EH10=0, "", EI10/EH10)</f>
        <v>3.07692307692308</v>
      </c>
      <c r="EM10" s="68" t="str">
        <f aca="false">B10</f>
        <v>Contra Costa</v>
      </c>
      <c r="EN10" s="68" t="n">
        <f aca="false">EN9+1</f>
        <v>6</v>
      </c>
      <c r="ER10" s="69" t="n">
        <f aca="false">SUMIF($A$3:$EG$3,"=TN",$A10:$EG10)</f>
        <v>9</v>
      </c>
      <c r="ES10" s="69" t="n">
        <f aca="false">M10</f>
        <v>13</v>
      </c>
      <c r="ET10" s="69" t="n">
        <f aca="false">SUMIF($A$3:$EG$3,"=TE",$A10:$EG10)</f>
        <v>42</v>
      </c>
      <c r="EU10" s="69" t="n">
        <f aca="false">SUMIF($A$3:$EG$3,"=TH",$A10:$EG10)</f>
        <v>40</v>
      </c>
      <c r="EV10" s="69" t="n">
        <f aca="false">SUMIF($A$3:$EG$3,"=TF",$A10:$EG10)</f>
        <v>40</v>
      </c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70"/>
    </row>
    <row r="11" s="72" customFormat="true" ht="15" hidden="false" customHeight="false" outlineLevel="0" collapsed="false">
      <c r="A11" s="71" t="n">
        <f aca="false">A10+1</f>
        <v>7</v>
      </c>
      <c r="B11" s="72" t="s">
        <v>120</v>
      </c>
      <c r="C11" s="72" t="s">
        <v>131</v>
      </c>
      <c r="D11" s="72" t="s">
        <v>125</v>
      </c>
      <c r="E11" s="72" t="s">
        <v>126</v>
      </c>
      <c r="F11" s="72" t="s">
        <v>127</v>
      </c>
      <c r="G11" s="72" t="s">
        <v>126</v>
      </c>
      <c r="J11" s="73"/>
      <c r="K11" s="73" t="n">
        <v>11</v>
      </c>
      <c r="L11" s="73"/>
      <c r="M11" s="73" t="n">
        <f aca="false">SUM(J11:L11)</f>
        <v>11</v>
      </c>
      <c r="N11" s="73" t="n">
        <f aca="false">R11+V11+Z11</f>
        <v>13</v>
      </c>
      <c r="O11" s="73" t="n">
        <f aca="false">S11+W11+AA11</f>
        <v>59</v>
      </c>
      <c r="P11" s="73" t="n">
        <f aca="false">T11+X11+AB11</f>
        <v>47</v>
      </c>
      <c r="Q11" s="73" t="n">
        <f aca="false">U11+Y11+AC11</f>
        <v>42</v>
      </c>
      <c r="R11" s="73" t="n">
        <v>11</v>
      </c>
      <c r="S11" s="73" t="n">
        <v>50</v>
      </c>
      <c r="T11" s="73" t="n">
        <v>42</v>
      </c>
      <c r="U11" s="73" t="n">
        <v>37</v>
      </c>
      <c r="V11" s="73" t="n">
        <v>2</v>
      </c>
      <c r="W11" s="73" t="n">
        <v>9</v>
      </c>
      <c r="X11" s="73" t="n">
        <v>5</v>
      </c>
      <c r="Y11" s="73" t="n">
        <v>5</v>
      </c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 t="n">
        <f aca="false">SUM(I11:L11)</f>
        <v>11</v>
      </c>
      <c r="EI11" s="73" t="n">
        <f aca="false">SUMIF($N$3:$EG$3,"=TF",$N11:$EG11)</f>
        <v>42</v>
      </c>
      <c r="EJ11" s="73" t="str">
        <f aca="false">IF($B11=$B12,"",SUMIF($B$5:$B$287,$B11,$EI$5:$EI$287))</f>
        <v/>
      </c>
      <c r="EK11" s="59" t="n">
        <f aca="false">IF(SUMIF($B$5:$B$287,$B11,$EI$5:$EI$287)=0,"", EI11/SUMIF($B$5:$B$287,$B11,$EI$5:$EI$287))</f>
        <v>0.042042042042042</v>
      </c>
      <c r="EL11" s="60" t="n">
        <f aca="false">IF(EH11=0, "", EI11/EH11)</f>
        <v>3.81818181818182</v>
      </c>
      <c r="EM11" s="72" t="str">
        <f aca="false">B11</f>
        <v>Contra Costa</v>
      </c>
      <c r="EN11" s="72" t="n">
        <f aca="false">EN10+1</f>
        <v>7</v>
      </c>
      <c r="ER11" s="73" t="n">
        <f aca="false">SUMIF($A$3:$EG$3,"=TN",$A11:$EG11)</f>
        <v>13</v>
      </c>
      <c r="ES11" s="73" t="n">
        <f aca="false">M11</f>
        <v>11</v>
      </c>
      <c r="ET11" s="73" t="n">
        <f aca="false">SUMIF($A$3:$EG$3,"=TE",$A11:$EG11)</f>
        <v>59</v>
      </c>
      <c r="EU11" s="73" t="n">
        <f aca="false">SUMIF($A$3:$EG$3,"=TH",$A11:$EG11)</f>
        <v>47</v>
      </c>
      <c r="EV11" s="73" t="n">
        <f aca="false">SUMIF($A$3:$EG$3,"=TF",$A11:$EG11)</f>
        <v>42</v>
      </c>
      <c r="XEG11" s="0"/>
      <c r="XEH11" s="0"/>
      <c r="XEI11" s="0"/>
      <c r="XEJ11" s="0"/>
      <c r="XEK11" s="0"/>
      <c r="XEL11" s="0"/>
      <c r="XEM11" s="0"/>
      <c r="XEN11" s="0"/>
      <c r="XEO11" s="0"/>
      <c r="XEP11" s="0"/>
      <c r="XEQ11" s="0"/>
      <c r="XER11" s="0"/>
      <c r="XES11" s="0"/>
      <c r="XET11" s="0"/>
      <c r="XEU11" s="0"/>
      <c r="XEV11" s="0"/>
      <c r="XEW11" s="0"/>
      <c r="XEX11" s="0"/>
      <c r="XEY11" s="0"/>
      <c r="XEZ11" s="0"/>
      <c r="XFA11" s="0"/>
      <c r="XFB11" s="0"/>
      <c r="XFC11" s="0"/>
      <c r="XFD11" s="74"/>
    </row>
    <row r="12" s="68" customFormat="true" ht="15" hidden="false" customHeight="false" outlineLevel="0" collapsed="false">
      <c r="A12" s="67" t="n">
        <f aca="false">A11+1</f>
        <v>8</v>
      </c>
      <c r="B12" s="68" t="s">
        <v>120</v>
      </c>
      <c r="C12" s="68" t="s">
        <v>132</v>
      </c>
      <c r="D12" s="68" t="s">
        <v>133</v>
      </c>
      <c r="E12" s="68" t="s">
        <v>134</v>
      </c>
      <c r="F12" s="68" t="s">
        <v>135</v>
      </c>
      <c r="G12" s="68" t="s">
        <v>136</v>
      </c>
      <c r="J12" s="69"/>
      <c r="K12" s="69" t="n">
        <v>12</v>
      </c>
      <c r="L12" s="69"/>
      <c r="M12" s="69" t="n">
        <f aca="false">SUM(J12:L12)</f>
        <v>12</v>
      </c>
      <c r="N12" s="69" t="n">
        <f aca="false">R12+V12+Z12</f>
        <v>4</v>
      </c>
      <c r="O12" s="69" t="n">
        <f aca="false">S12+W12+AA12</f>
        <v>10</v>
      </c>
      <c r="P12" s="69" t="n">
        <f aca="false">T12+X12+AB12</f>
        <v>9</v>
      </c>
      <c r="Q12" s="69" t="n">
        <f aca="false">U12+Y12+AC12</f>
        <v>4</v>
      </c>
      <c r="R12" s="69" t="n">
        <v>4</v>
      </c>
      <c r="S12" s="69" t="n">
        <v>10</v>
      </c>
      <c r="T12" s="69" t="n">
        <v>9</v>
      </c>
      <c r="U12" s="69" t="n">
        <v>4</v>
      </c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 t="n">
        <v>4</v>
      </c>
      <c r="CE12" s="69" t="n">
        <v>19</v>
      </c>
      <c r="CF12" s="69" t="n">
        <v>19</v>
      </c>
      <c r="CG12" s="69" t="n">
        <v>18</v>
      </c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 t="n">
        <v>2</v>
      </c>
      <c r="DO12" s="69" t="n">
        <v>10</v>
      </c>
      <c r="DP12" s="69" t="n">
        <v>10</v>
      </c>
      <c r="DQ12" s="69" t="n">
        <v>9</v>
      </c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 t="n">
        <f aca="false">SUM(I12:L12)</f>
        <v>12</v>
      </c>
      <c r="EI12" s="69" t="n">
        <f aca="false">SUMIF($N$3:$EG$3,"=TF",$N12:$EG12)</f>
        <v>31</v>
      </c>
      <c r="EJ12" s="69" t="str">
        <f aca="false">IF($B12=$B13,"",SUMIF($B$5:$B$287,$B12,$EI$5:$EI$287))</f>
        <v/>
      </c>
      <c r="EK12" s="59" t="n">
        <f aca="false">IF(SUMIF($B$5:$B$287,$B12,$EI$5:$EI$287)=0,"", EI12/SUMIF($B$5:$B$287,$B12,$EI$5:$EI$287))</f>
        <v>0.031031031031031</v>
      </c>
      <c r="EL12" s="60" t="n">
        <f aca="false">IF(EH12=0, "", EI12/EH12)</f>
        <v>2.58333333333333</v>
      </c>
      <c r="EM12" s="68" t="str">
        <f aca="false">B12</f>
        <v>Contra Costa</v>
      </c>
      <c r="EN12" s="68" t="n">
        <f aca="false">EN11+1</f>
        <v>8</v>
      </c>
      <c r="ER12" s="69" t="n">
        <f aca="false">SUMIF($A$3:$EG$3,"=TN",$A12:$EG12)</f>
        <v>10</v>
      </c>
      <c r="ES12" s="69" t="n">
        <f aca="false">M12</f>
        <v>12</v>
      </c>
      <c r="ET12" s="69" t="n">
        <f aca="false">SUMIF($A$3:$EG$3,"=TE",$A12:$EG12)</f>
        <v>39</v>
      </c>
      <c r="EU12" s="69" t="n">
        <f aca="false">SUMIF($A$3:$EG$3,"=TH",$A12:$EG12)</f>
        <v>38</v>
      </c>
      <c r="EV12" s="69" t="n">
        <f aca="false">SUMIF($A$3:$EG$3,"=TF",$A12:$EG12)</f>
        <v>31</v>
      </c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70"/>
    </row>
    <row r="13" s="72" customFormat="true" ht="15" hidden="false" customHeight="false" outlineLevel="0" collapsed="false">
      <c r="A13" s="71" t="n">
        <f aca="false">A12+1</f>
        <v>9</v>
      </c>
      <c r="B13" s="72" t="s">
        <v>120</v>
      </c>
      <c r="C13" s="72" t="s">
        <v>137</v>
      </c>
      <c r="D13" s="72" t="s">
        <v>138</v>
      </c>
      <c r="E13" s="72" t="s">
        <v>139</v>
      </c>
      <c r="J13" s="73"/>
      <c r="K13" s="73" t="n">
        <v>21</v>
      </c>
      <c r="L13" s="73"/>
      <c r="M13" s="73" t="n">
        <f aca="false">SUM(J13:L13)</f>
        <v>21</v>
      </c>
      <c r="N13" s="73" t="n">
        <f aca="false">R13+V13+Z13</f>
        <v>5</v>
      </c>
      <c r="O13" s="73" t="n">
        <f aca="false">S13+W13+AA13</f>
        <v>27</v>
      </c>
      <c r="P13" s="73" t="n">
        <f aca="false">T13+X13+AB13</f>
        <v>24</v>
      </c>
      <c r="Q13" s="73" t="n">
        <f aca="false">U13+Y13+AC13</f>
        <v>22</v>
      </c>
      <c r="R13" s="73" t="n">
        <v>5</v>
      </c>
      <c r="S13" s="73" t="n">
        <v>27</v>
      </c>
      <c r="T13" s="73" t="n">
        <v>24</v>
      </c>
      <c r="U13" s="73" t="n">
        <v>22</v>
      </c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 t="n">
        <v>13</v>
      </c>
      <c r="DO13" s="73" t="n">
        <v>64</v>
      </c>
      <c r="DP13" s="73" t="n">
        <v>63</v>
      </c>
      <c r="DQ13" s="73" t="n">
        <v>52</v>
      </c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 t="n">
        <f aca="false">SUM(I13:L13)</f>
        <v>21</v>
      </c>
      <c r="EI13" s="73" t="n">
        <f aca="false">SUMIF($N$3:$EG$3,"=TF",$N13:$EG13)</f>
        <v>74</v>
      </c>
      <c r="EJ13" s="73" t="str">
        <f aca="false">IF($B13=$B14,"",SUMIF($B$5:$B$287,$B13,$EI$5:$EI$287))</f>
        <v/>
      </c>
      <c r="EK13" s="59" t="n">
        <f aca="false">IF(SUMIF($B$5:$B$287,$B13,$EI$5:$EI$287)=0,"", EI13/SUMIF($B$5:$B$287,$B13,$EI$5:$EI$287))</f>
        <v>0.0740740740740741</v>
      </c>
      <c r="EL13" s="60" t="n">
        <f aca="false">IF(EH13=0, "", EI13/EH13)</f>
        <v>3.52380952380952</v>
      </c>
      <c r="EM13" s="72" t="str">
        <f aca="false">B13</f>
        <v>Contra Costa</v>
      </c>
      <c r="EN13" s="72" t="n">
        <f aca="false">EN12+1</f>
        <v>9</v>
      </c>
      <c r="ER13" s="73" t="n">
        <f aca="false">SUMIF($A$3:$EG$3,"=TN",$A13:$EG13)</f>
        <v>18</v>
      </c>
      <c r="ES13" s="73" t="n">
        <f aca="false">M13</f>
        <v>21</v>
      </c>
      <c r="ET13" s="73" t="n">
        <f aca="false">SUMIF($A$3:$EG$3,"=TE",$A13:$EG13)</f>
        <v>91</v>
      </c>
      <c r="EU13" s="73" t="n">
        <f aca="false">SUMIF($A$3:$EG$3,"=TH",$A13:$EG13)</f>
        <v>87</v>
      </c>
      <c r="EV13" s="73" t="n">
        <f aca="false">SUMIF($A$3:$EG$3,"=TF",$A13:$EG13)</f>
        <v>74</v>
      </c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74"/>
    </row>
    <row r="14" s="68" customFormat="true" ht="15" hidden="false" customHeight="false" outlineLevel="0" collapsed="false">
      <c r="A14" s="67" t="n">
        <f aca="false">A13+1</f>
        <v>10</v>
      </c>
      <c r="B14" s="68" t="s">
        <v>120</v>
      </c>
      <c r="C14" s="68" t="s">
        <v>140</v>
      </c>
      <c r="D14" s="68" t="s">
        <v>141</v>
      </c>
      <c r="E14" s="68" t="s">
        <v>142</v>
      </c>
      <c r="J14" s="69"/>
      <c r="K14" s="69" t="n">
        <v>14</v>
      </c>
      <c r="L14" s="69"/>
      <c r="M14" s="69" t="n">
        <f aca="false">SUM(J14:L14)</f>
        <v>14</v>
      </c>
      <c r="N14" s="69" t="n">
        <f aca="false">R14+V14+Z14</f>
        <v>10</v>
      </c>
      <c r="O14" s="69" t="n">
        <f aca="false">S14+W14+AA14</f>
        <v>40</v>
      </c>
      <c r="P14" s="69" t="n">
        <f aca="false">T14+X14+AB14</f>
        <v>38</v>
      </c>
      <c r="Q14" s="69" t="n">
        <f aca="false">U14+Y14+AC14</f>
        <v>36</v>
      </c>
      <c r="R14" s="69" t="n">
        <v>10</v>
      </c>
      <c r="S14" s="69" t="n">
        <v>40</v>
      </c>
      <c r="T14" s="69" t="n">
        <v>38</v>
      </c>
      <c r="U14" s="69" t="n">
        <v>36</v>
      </c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 t="n">
        <v>2</v>
      </c>
      <c r="AM14" s="69" t="n">
        <v>7</v>
      </c>
      <c r="AN14" s="69" t="n">
        <v>7</v>
      </c>
      <c r="AO14" s="69" t="n">
        <v>7</v>
      </c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 t="n">
        <v>1</v>
      </c>
      <c r="DS14" s="69" t="n">
        <v>4</v>
      </c>
      <c r="DT14" s="69" t="n">
        <v>4</v>
      </c>
      <c r="DU14" s="69" t="n">
        <v>4</v>
      </c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 t="n">
        <f aca="false">SUM(I14:L14)</f>
        <v>14</v>
      </c>
      <c r="EI14" s="69" t="n">
        <f aca="false">SUMIF($N$3:$EG$3,"=TF",$N14:$EG14)</f>
        <v>47</v>
      </c>
      <c r="EJ14" s="69" t="str">
        <f aca="false">IF($B14=$B15,"",SUMIF($B$5:$B$287,$B14,$EI$5:$EI$287))</f>
        <v/>
      </c>
      <c r="EK14" s="59" t="n">
        <f aca="false">IF(SUMIF($B$5:$B$287,$B14,$EI$5:$EI$287)=0,"", EI14/SUMIF($B$5:$B$287,$B14,$EI$5:$EI$287))</f>
        <v>0.0470470470470471</v>
      </c>
      <c r="EL14" s="60" t="n">
        <f aca="false">IF(EH14=0, "", EI14/EH14)</f>
        <v>3.35714285714286</v>
      </c>
      <c r="EM14" s="68" t="str">
        <f aca="false">B14</f>
        <v>Contra Costa</v>
      </c>
      <c r="EN14" s="68" t="n">
        <f aca="false">EN13+1</f>
        <v>10</v>
      </c>
      <c r="ER14" s="69" t="n">
        <f aca="false">SUMIF($A$3:$EG$3,"=TN",$A14:$EG14)</f>
        <v>13</v>
      </c>
      <c r="ES14" s="69" t="n">
        <f aca="false">M14</f>
        <v>14</v>
      </c>
      <c r="ET14" s="69" t="n">
        <f aca="false">SUMIF($A$3:$EG$3,"=TE",$A14:$EG14)</f>
        <v>51</v>
      </c>
      <c r="EU14" s="69" t="n">
        <f aca="false">SUMIF($A$3:$EG$3,"=TH",$A14:$EG14)</f>
        <v>49</v>
      </c>
      <c r="EV14" s="69" t="n">
        <f aca="false">SUMIF($A$3:$EG$3,"=TF",$A14:$EG14)</f>
        <v>47</v>
      </c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70"/>
    </row>
    <row r="15" s="72" customFormat="true" ht="15" hidden="false" customHeight="false" outlineLevel="0" collapsed="false">
      <c r="A15" s="71" t="n">
        <f aca="false">A14+1</f>
        <v>11</v>
      </c>
      <c r="B15" s="72" t="s">
        <v>120</v>
      </c>
      <c r="C15" s="72" t="s">
        <v>143</v>
      </c>
      <c r="D15" s="72" t="s">
        <v>125</v>
      </c>
      <c r="E15" s="72" t="s">
        <v>126</v>
      </c>
      <c r="F15" s="72" t="s">
        <v>127</v>
      </c>
      <c r="G15" s="72" t="s">
        <v>126</v>
      </c>
      <c r="J15" s="73"/>
      <c r="K15" s="73" t="n">
        <v>21</v>
      </c>
      <c r="L15" s="73"/>
      <c r="M15" s="73" t="n">
        <f aca="false">SUM(J15:L15)</f>
        <v>21</v>
      </c>
      <c r="N15" s="73" t="n">
        <f aca="false">R15+V15+Z15</f>
        <v>17</v>
      </c>
      <c r="O15" s="73" t="n">
        <f aca="false">S15+W15+AA15</f>
        <v>84</v>
      </c>
      <c r="P15" s="73" t="n">
        <f aca="false">T15+X15+AB15</f>
        <v>78</v>
      </c>
      <c r="Q15" s="73" t="n">
        <f aca="false">U15+Y15+AC15</f>
        <v>76</v>
      </c>
      <c r="R15" s="73" t="n">
        <v>13</v>
      </c>
      <c r="S15" s="73" t="n">
        <v>64</v>
      </c>
      <c r="T15" s="73" t="n">
        <v>59</v>
      </c>
      <c r="U15" s="73" t="n">
        <v>57</v>
      </c>
      <c r="V15" s="73" t="n">
        <v>4</v>
      </c>
      <c r="W15" s="73" t="n">
        <v>20</v>
      </c>
      <c r="X15" s="73" t="n">
        <v>19</v>
      </c>
      <c r="Y15" s="73" t="n">
        <v>19</v>
      </c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 t="n">
        <v>1</v>
      </c>
      <c r="AM15" s="73" t="n">
        <v>6</v>
      </c>
      <c r="AN15" s="73" t="n">
        <v>6</v>
      </c>
      <c r="AO15" s="73" t="n">
        <v>6</v>
      </c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 t="n">
        <v>4</v>
      </c>
      <c r="DO15" s="73" t="n">
        <v>23</v>
      </c>
      <c r="DP15" s="73" t="n">
        <v>23</v>
      </c>
      <c r="DQ15" s="73" t="n">
        <v>23</v>
      </c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 t="n">
        <f aca="false">SUM(I15:L15)</f>
        <v>21</v>
      </c>
      <c r="EI15" s="73" t="n">
        <f aca="false">SUMIF($N$3:$EG$3,"=TF",$N15:$EG15)</f>
        <v>105</v>
      </c>
      <c r="EJ15" s="73" t="str">
        <f aca="false">IF($B15=$B16,"",SUMIF($B$5:$B$287,$B15,$EI$5:$EI$287))</f>
        <v/>
      </c>
      <c r="EK15" s="59" t="n">
        <f aca="false">IF(SUMIF($B$5:$B$287,$B15,$EI$5:$EI$287)=0,"", EI15/SUMIF($B$5:$B$287,$B15,$EI$5:$EI$287))</f>
        <v>0.105105105105105</v>
      </c>
      <c r="EL15" s="60" t="n">
        <f aca="false">IF(EH15=0, "", EI15/EH15)</f>
        <v>5</v>
      </c>
      <c r="EM15" s="72" t="str">
        <f aca="false">B15</f>
        <v>Contra Costa</v>
      </c>
      <c r="EN15" s="72" t="n">
        <f aca="false">EN14+1</f>
        <v>11</v>
      </c>
      <c r="ER15" s="73" t="n">
        <f aca="false">SUMIF($A$3:$EG$3,"=TN",$A15:$EG15)</f>
        <v>22</v>
      </c>
      <c r="ES15" s="73" t="n">
        <f aca="false">M15</f>
        <v>21</v>
      </c>
      <c r="ET15" s="73" t="n">
        <f aca="false">SUMIF($A$3:$EG$3,"=TE",$A15:$EG15)</f>
        <v>113</v>
      </c>
      <c r="EU15" s="73" t="n">
        <f aca="false">SUMIF($A$3:$EG$3,"=TH",$A15:$EG15)</f>
        <v>107</v>
      </c>
      <c r="EV15" s="73" t="n">
        <f aca="false">SUMIF($A$3:$EG$3,"=TF",$A15:$EG15)</f>
        <v>105</v>
      </c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74"/>
    </row>
    <row r="16" s="68" customFormat="true" ht="15" hidden="false" customHeight="false" outlineLevel="0" collapsed="false">
      <c r="A16" s="67" t="n">
        <f aca="false">A15+1</f>
        <v>12</v>
      </c>
      <c r="B16" s="68" t="s">
        <v>120</v>
      </c>
      <c r="C16" s="68" t="s">
        <v>144</v>
      </c>
      <c r="D16" s="68" t="s">
        <v>145</v>
      </c>
      <c r="E16" s="68" t="s">
        <v>146</v>
      </c>
      <c r="F16" s="68" t="s">
        <v>147</v>
      </c>
      <c r="J16" s="69"/>
      <c r="K16" s="69" t="n">
        <v>51</v>
      </c>
      <c r="L16" s="69"/>
      <c r="M16" s="69" t="n">
        <f aca="false">SUM(J16:L16)</f>
        <v>51</v>
      </c>
      <c r="N16" s="69" t="n">
        <f aca="false">R16+V16+Z16</f>
        <v>11</v>
      </c>
      <c r="O16" s="69" t="n">
        <f aca="false">S16+W16+AA16</f>
        <v>49</v>
      </c>
      <c r="P16" s="69" t="n">
        <f aca="false">T16+X16+AB16</f>
        <v>48</v>
      </c>
      <c r="Q16" s="69" t="n">
        <f aca="false">U16+Y16+AC16</f>
        <v>37</v>
      </c>
      <c r="R16" s="69" t="n">
        <v>11</v>
      </c>
      <c r="S16" s="69" t="n">
        <v>49</v>
      </c>
      <c r="T16" s="69" t="n">
        <v>48</v>
      </c>
      <c r="U16" s="69" t="n">
        <v>37</v>
      </c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 t="n">
        <v>18</v>
      </c>
      <c r="CY16" s="69" t="n">
        <v>119</v>
      </c>
      <c r="CZ16" s="69" t="n">
        <v>110</v>
      </c>
      <c r="DA16" s="69" t="n">
        <v>94</v>
      </c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 t="n">
        <v>7</v>
      </c>
      <c r="DS16" s="69" t="n">
        <v>15</v>
      </c>
      <c r="DT16" s="69" t="n">
        <v>15</v>
      </c>
      <c r="DU16" s="69" t="n">
        <v>12</v>
      </c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 t="n">
        <f aca="false">SUM(I16:L16)</f>
        <v>51</v>
      </c>
      <c r="EI16" s="69" t="n">
        <f aca="false">SUMIF($N$3:$EG$3,"=TF",$N16:$EG16)</f>
        <v>143</v>
      </c>
      <c r="EJ16" s="69" t="str">
        <f aca="false">IF($B16=$B17,"",SUMIF($B$5:$B$287,$B16,$EI$5:$EI$287))</f>
        <v/>
      </c>
      <c r="EK16" s="59" t="n">
        <f aca="false">IF(SUMIF($B$5:$B$287,$B16,$EI$5:$EI$287)=0,"", EI16/SUMIF($B$5:$B$287,$B16,$EI$5:$EI$287))</f>
        <v>0.143143143143143</v>
      </c>
      <c r="EL16" s="60" t="n">
        <f aca="false">IF(EH16=0, "", EI16/EH16)</f>
        <v>2.80392156862745</v>
      </c>
      <c r="EM16" s="68" t="str">
        <f aca="false">B16</f>
        <v>Contra Costa</v>
      </c>
      <c r="EN16" s="68" t="n">
        <f aca="false">EN15+1</f>
        <v>12</v>
      </c>
      <c r="ER16" s="69" t="n">
        <f aca="false">SUMIF($A$3:$EG$3,"=TN",$A16:$EG16)</f>
        <v>36</v>
      </c>
      <c r="ES16" s="69" t="n">
        <f aca="false">M16</f>
        <v>51</v>
      </c>
      <c r="ET16" s="69" t="n">
        <f aca="false">SUMIF($A$3:$EG$3,"=TE",$A16:$EG16)</f>
        <v>183</v>
      </c>
      <c r="EU16" s="69" t="n">
        <f aca="false">SUMIF($A$3:$EG$3,"=TH",$A16:$EG16)</f>
        <v>173</v>
      </c>
      <c r="EV16" s="69" t="n">
        <f aca="false">SUMIF($A$3:$EG$3,"=TF",$A16:$EG16)</f>
        <v>143</v>
      </c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70"/>
    </row>
    <row r="17" s="72" customFormat="true" ht="15" hidden="false" customHeight="false" outlineLevel="0" collapsed="false">
      <c r="A17" s="71" t="n">
        <f aca="false">A16+1</f>
        <v>13</v>
      </c>
      <c r="B17" s="72" t="s">
        <v>120</v>
      </c>
      <c r="C17" s="72" t="s">
        <v>148</v>
      </c>
      <c r="D17" s="72" t="s">
        <v>149</v>
      </c>
      <c r="E17" s="72" t="s">
        <v>150</v>
      </c>
      <c r="J17" s="73"/>
      <c r="K17" s="73" t="n">
        <v>16</v>
      </c>
      <c r="L17" s="73"/>
      <c r="M17" s="73" t="n">
        <f aca="false">SUM(J17:L17)</f>
        <v>16</v>
      </c>
      <c r="N17" s="73" t="n">
        <f aca="false">R17+V17+Z17</f>
        <v>13</v>
      </c>
      <c r="O17" s="73" t="n">
        <f aca="false">S17+W17+AA17</f>
        <v>66</v>
      </c>
      <c r="P17" s="73" t="n">
        <f aca="false">T17+X17+AB17</f>
        <v>64</v>
      </c>
      <c r="Q17" s="73" t="n">
        <f aca="false">U17+Y17+AC17</f>
        <v>33</v>
      </c>
      <c r="R17" s="73" t="n">
        <v>10</v>
      </c>
      <c r="S17" s="73" t="n">
        <v>52</v>
      </c>
      <c r="T17" s="73" t="n">
        <v>50</v>
      </c>
      <c r="U17" s="73" t="n">
        <v>23</v>
      </c>
      <c r="V17" s="73" t="n">
        <v>3</v>
      </c>
      <c r="W17" s="73" t="n">
        <v>14</v>
      </c>
      <c r="X17" s="73" t="n">
        <v>14</v>
      </c>
      <c r="Y17" s="73" t="n">
        <v>10</v>
      </c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 t="n">
        <v>1</v>
      </c>
      <c r="DO17" s="73" t="n">
        <v>6</v>
      </c>
      <c r="DP17" s="73" t="n">
        <v>6</v>
      </c>
      <c r="DQ17" s="73" t="n">
        <v>0</v>
      </c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 t="n">
        <f aca="false">SUM(I17:L17)</f>
        <v>16</v>
      </c>
      <c r="EI17" s="73" t="n">
        <f aca="false">SUMIF($N$3:$EG$3,"=TF",$N17:$EG17)</f>
        <v>33</v>
      </c>
      <c r="EJ17" s="73" t="str">
        <f aca="false">IF($B17=$B18,"",SUMIF($B$5:$B$287,$B17,$EI$5:$EI$287))</f>
        <v/>
      </c>
      <c r="EK17" s="59" t="n">
        <f aca="false">IF(SUMIF($B$5:$B$287,$B17,$EI$5:$EI$287)=0,"", EI17/SUMIF($B$5:$B$287,$B17,$EI$5:$EI$287))</f>
        <v>0.033033033033033</v>
      </c>
      <c r="EL17" s="60" t="n">
        <f aca="false">IF(EH17=0, "", EI17/EH17)</f>
        <v>2.0625</v>
      </c>
      <c r="EM17" s="72" t="str">
        <f aca="false">B17</f>
        <v>Contra Costa</v>
      </c>
      <c r="EN17" s="72" t="n">
        <f aca="false">EN16+1</f>
        <v>13</v>
      </c>
      <c r="ER17" s="73" t="n">
        <f aca="false">SUMIF($A$3:$EG$3,"=TN",$A17:$EG17)</f>
        <v>14</v>
      </c>
      <c r="ES17" s="73" t="n">
        <f aca="false">M17</f>
        <v>16</v>
      </c>
      <c r="ET17" s="73" t="n">
        <f aca="false">SUMIF($A$3:$EG$3,"=TE",$A17:$EG17)</f>
        <v>72</v>
      </c>
      <c r="EU17" s="73" t="n">
        <f aca="false">SUMIF($A$3:$EG$3,"=TH",$A17:$EG17)</f>
        <v>70</v>
      </c>
      <c r="EV17" s="73" t="n">
        <f aca="false">SUMIF($A$3:$EG$3,"=TF",$A17:$EG17)</f>
        <v>33</v>
      </c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74"/>
    </row>
    <row r="18" s="68" customFormat="true" ht="15" hidden="false" customHeight="false" outlineLevel="0" collapsed="false">
      <c r="A18" s="67" t="n">
        <f aca="false">A17+1</f>
        <v>14</v>
      </c>
      <c r="B18" s="68" t="s">
        <v>120</v>
      </c>
      <c r="C18" s="68" t="s">
        <v>151</v>
      </c>
      <c r="D18" s="68" t="s">
        <v>152</v>
      </c>
      <c r="E18" s="68" t="s">
        <v>153</v>
      </c>
      <c r="J18" s="69"/>
      <c r="K18" s="69" t="n">
        <v>17</v>
      </c>
      <c r="L18" s="69"/>
      <c r="M18" s="69" t="n">
        <f aca="false">SUM(J18:L18)</f>
        <v>17</v>
      </c>
      <c r="N18" s="69" t="n">
        <f aca="false">R18+V18+Z18</f>
        <v>9</v>
      </c>
      <c r="O18" s="69" t="n">
        <f aca="false">S18+W18+AA18</f>
        <v>40</v>
      </c>
      <c r="P18" s="69" t="n">
        <f aca="false">T18+X18+AB18</f>
        <v>38</v>
      </c>
      <c r="Q18" s="69" t="n">
        <f aca="false">U18+Y18+AC18</f>
        <v>35</v>
      </c>
      <c r="R18" s="69" t="n">
        <v>9</v>
      </c>
      <c r="S18" s="69" t="n">
        <v>40</v>
      </c>
      <c r="T18" s="69" t="n">
        <v>38</v>
      </c>
      <c r="U18" s="69" t="n">
        <v>35</v>
      </c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 t="n">
        <v>1</v>
      </c>
      <c r="AM18" s="69" t="n">
        <v>4</v>
      </c>
      <c r="AN18" s="69" t="n">
        <v>3</v>
      </c>
      <c r="AO18" s="69" t="n">
        <v>3</v>
      </c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 t="n">
        <v>1</v>
      </c>
      <c r="CE18" s="69" t="n">
        <v>4</v>
      </c>
      <c r="CF18" s="69" t="n">
        <v>4</v>
      </c>
      <c r="CG18" s="69" t="n">
        <v>4</v>
      </c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 t="n">
        <f aca="false">SUM(I18:L18)</f>
        <v>17</v>
      </c>
      <c r="EI18" s="69" t="n">
        <f aca="false">SUMIF($N$3:$EG$3,"=TF",$N18:$EG18)</f>
        <v>42</v>
      </c>
      <c r="EJ18" s="69" t="str">
        <f aca="false">IF($B18=$B19,"",SUMIF($B$5:$B$287,$B18,$EI$5:$EI$287))</f>
        <v/>
      </c>
      <c r="EK18" s="59" t="n">
        <f aca="false">IF(SUMIF($B$5:$B$287,$B18,$EI$5:$EI$287)=0,"", EI18/SUMIF($B$5:$B$287,$B18,$EI$5:$EI$287))</f>
        <v>0.042042042042042</v>
      </c>
      <c r="EL18" s="60" t="n">
        <f aca="false">IF(EH18=0, "", EI18/EH18)</f>
        <v>2.47058823529412</v>
      </c>
      <c r="EM18" s="68" t="str">
        <f aca="false">B18</f>
        <v>Contra Costa</v>
      </c>
      <c r="EN18" s="68" t="n">
        <f aca="false">EN17+1</f>
        <v>14</v>
      </c>
      <c r="ER18" s="69" t="n">
        <f aca="false">SUMIF($A$3:$EG$3,"=TN",$A18:$EG18)</f>
        <v>11</v>
      </c>
      <c r="ES18" s="69" t="n">
        <f aca="false">M18</f>
        <v>17</v>
      </c>
      <c r="ET18" s="69" t="n">
        <f aca="false">SUMIF($A$3:$EG$3,"=TE",$A18:$EG18)</f>
        <v>48</v>
      </c>
      <c r="EU18" s="69" t="n">
        <f aca="false">SUMIF($A$3:$EG$3,"=TH",$A18:$EG18)</f>
        <v>45</v>
      </c>
      <c r="EV18" s="69" t="n">
        <f aca="false">SUMIF($A$3:$EG$3,"=TF",$A18:$EG18)</f>
        <v>42</v>
      </c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70"/>
    </row>
    <row r="19" s="72" customFormat="true" ht="15" hidden="false" customHeight="false" outlineLevel="0" collapsed="false">
      <c r="A19" s="71" t="n">
        <f aca="false">A18+1</f>
        <v>15</v>
      </c>
      <c r="B19" s="72" t="s">
        <v>120</v>
      </c>
      <c r="C19" s="72" t="s">
        <v>154</v>
      </c>
      <c r="D19" s="72" t="s">
        <v>155</v>
      </c>
      <c r="E19" s="72" t="s">
        <v>156</v>
      </c>
      <c r="J19" s="73"/>
      <c r="K19" s="73" t="n">
        <v>5</v>
      </c>
      <c r="L19" s="73"/>
      <c r="M19" s="73" t="n">
        <f aca="false">SUM(J19:L19)</f>
        <v>5</v>
      </c>
      <c r="N19" s="73" t="n">
        <f aca="false">R19+V19+Z19</f>
        <v>0</v>
      </c>
      <c r="O19" s="73" t="n">
        <f aca="false">S19+W19+AA19</f>
        <v>0</v>
      </c>
      <c r="P19" s="73" t="n">
        <f aca="false">T19+X19+AB19</f>
        <v>0</v>
      </c>
      <c r="Q19" s="73" t="n">
        <f aca="false">U19+Y19+AC19</f>
        <v>0</v>
      </c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 t="n">
        <v>1</v>
      </c>
      <c r="CY19" s="73" t="n">
        <v>5</v>
      </c>
      <c r="CZ19" s="73" t="n">
        <v>5</v>
      </c>
      <c r="DA19" s="73" t="n">
        <v>5</v>
      </c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 t="n">
        <f aca="false">SUM(I19:L19)</f>
        <v>5</v>
      </c>
      <c r="EI19" s="73" t="n">
        <f aca="false">SUMIF($N$3:$EG$3,"=TF",$N19:$EG19)</f>
        <v>5</v>
      </c>
      <c r="EJ19" s="73" t="str">
        <f aca="false">IF($B19=$B20,"",SUMIF($B$5:$B$287,$B19,$EI$5:$EI$287))</f>
        <v/>
      </c>
      <c r="EK19" s="59" t="n">
        <f aca="false">IF(SUMIF($B$5:$B$287,$B19,$EI$5:$EI$287)=0,"", EI19/SUMIF($B$5:$B$287,$B19,$EI$5:$EI$287))</f>
        <v>0.00500500500500501</v>
      </c>
      <c r="EL19" s="60" t="n">
        <f aca="false">IF(EH19=0, "", EI19/EH19)</f>
        <v>1</v>
      </c>
      <c r="EM19" s="72" t="str">
        <f aca="false">B19</f>
        <v>Contra Costa</v>
      </c>
      <c r="EN19" s="72" t="n">
        <f aca="false">EN18+1</f>
        <v>15</v>
      </c>
      <c r="ER19" s="73" t="n">
        <f aca="false">SUMIF($A$3:$EG$3,"=TN",$A19:$EG19)</f>
        <v>1</v>
      </c>
      <c r="ES19" s="73" t="n">
        <f aca="false">M19</f>
        <v>5</v>
      </c>
      <c r="ET19" s="73" t="n">
        <f aca="false">SUMIF($A$3:$EG$3,"=TE",$A19:$EG19)</f>
        <v>5</v>
      </c>
      <c r="EU19" s="73" t="n">
        <f aca="false">SUMIF($A$3:$EG$3,"=TH",$A19:$EG19)</f>
        <v>5</v>
      </c>
      <c r="EV19" s="73" t="n">
        <f aca="false">SUMIF($A$3:$EG$3,"=TF",$A19:$EG19)</f>
        <v>5</v>
      </c>
      <c r="XEG19" s="0"/>
      <c r="XEH19" s="0"/>
      <c r="XEI19" s="0"/>
      <c r="XEJ19" s="0"/>
      <c r="XEK19" s="0"/>
      <c r="XEL19" s="0"/>
      <c r="XEM19" s="0"/>
      <c r="XEN19" s="0"/>
      <c r="XEO19" s="0"/>
      <c r="XEP19" s="0"/>
      <c r="XEQ19" s="0"/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  <c r="XFD19" s="74"/>
    </row>
    <row r="20" s="68" customFormat="true" ht="15" hidden="false" customHeight="false" outlineLevel="0" collapsed="false">
      <c r="A20" s="67" t="n">
        <f aca="false">A19+1</f>
        <v>16</v>
      </c>
      <c r="B20" s="68" t="s">
        <v>120</v>
      </c>
      <c r="C20" s="68" t="s">
        <v>157</v>
      </c>
      <c r="D20" s="68" t="s">
        <v>158</v>
      </c>
      <c r="E20" s="68" t="s">
        <v>159</v>
      </c>
      <c r="J20" s="69"/>
      <c r="K20" s="69" t="n">
        <v>11</v>
      </c>
      <c r="L20" s="69"/>
      <c r="M20" s="69" t="n">
        <f aca="false">SUM(J20:L20)</f>
        <v>11</v>
      </c>
      <c r="N20" s="69" t="n">
        <f aca="false">R20+V20+Z20</f>
        <v>6</v>
      </c>
      <c r="O20" s="69" t="n">
        <f aca="false">S20+W20+AA20</f>
        <v>22</v>
      </c>
      <c r="P20" s="69" t="n">
        <f aca="false">T20+X20+AB20</f>
        <v>21</v>
      </c>
      <c r="Q20" s="69" t="n">
        <f aca="false">U20+Y20+AC20</f>
        <v>18</v>
      </c>
      <c r="R20" s="69" t="n">
        <v>6</v>
      </c>
      <c r="S20" s="69" t="n">
        <v>22</v>
      </c>
      <c r="T20" s="69" t="n">
        <v>21</v>
      </c>
      <c r="U20" s="69" t="n">
        <v>18</v>
      </c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 t="n">
        <v>1</v>
      </c>
      <c r="AM20" s="69" t="n">
        <v>4</v>
      </c>
      <c r="AN20" s="69" t="n">
        <v>4</v>
      </c>
      <c r="AO20" s="69" t="n">
        <v>4</v>
      </c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 t="n">
        <f aca="false">SUM(I20:L20)</f>
        <v>11</v>
      </c>
      <c r="EI20" s="69" t="n">
        <f aca="false">SUMIF($N$3:$EG$3,"=TF",$N20:$EG20)</f>
        <v>22</v>
      </c>
      <c r="EJ20" s="69" t="str">
        <f aca="false">IF($B20=$B21,"",SUMIF($B$5:$B$287,$B20,$EI$5:$EI$287))</f>
        <v/>
      </c>
      <c r="EK20" s="59" t="n">
        <f aca="false">IF(SUMIF($B$5:$B$287,$B20,$EI$5:$EI$287)=0,"", EI20/SUMIF($B$5:$B$287,$B20,$EI$5:$EI$287))</f>
        <v>0.022022022022022</v>
      </c>
      <c r="EL20" s="60" t="n">
        <f aca="false">IF(EH20=0, "", EI20/EH20)</f>
        <v>2</v>
      </c>
      <c r="EM20" s="68" t="str">
        <f aca="false">B20</f>
        <v>Contra Costa</v>
      </c>
      <c r="EN20" s="68" t="n">
        <f aca="false">EN19+1</f>
        <v>16</v>
      </c>
      <c r="ER20" s="69" t="n">
        <f aca="false">SUMIF($A$3:$EG$3,"=TN",$A20:$EG20)</f>
        <v>7</v>
      </c>
      <c r="ES20" s="69" t="n">
        <f aca="false">M20</f>
        <v>11</v>
      </c>
      <c r="ET20" s="69" t="n">
        <f aca="false">SUMIF($A$3:$EG$3,"=TE",$A20:$EG20)</f>
        <v>26</v>
      </c>
      <c r="EU20" s="69" t="n">
        <f aca="false">SUMIF($A$3:$EG$3,"=TH",$A20:$EG20)</f>
        <v>25</v>
      </c>
      <c r="EV20" s="69" t="n">
        <f aca="false">SUMIF($A$3:$EG$3,"=TF",$A20:$EG20)</f>
        <v>22</v>
      </c>
      <c r="XEG20" s="0"/>
      <c r="XEH20" s="0"/>
      <c r="XEI20" s="0"/>
      <c r="XEJ20" s="0"/>
      <c r="XEK20" s="0"/>
      <c r="XEL20" s="0"/>
      <c r="XEM20" s="0"/>
      <c r="XEN20" s="0"/>
      <c r="XEO20" s="0"/>
      <c r="XEP20" s="0"/>
      <c r="XEQ20" s="0"/>
      <c r="XER20" s="0"/>
      <c r="XES20" s="0"/>
      <c r="XET20" s="0"/>
      <c r="XEU20" s="0"/>
      <c r="XEV20" s="0"/>
      <c r="XEW20" s="0"/>
      <c r="XEX20" s="0"/>
      <c r="XEY20" s="0"/>
      <c r="XEZ20" s="0"/>
      <c r="XFA20" s="0"/>
      <c r="XFB20" s="0"/>
      <c r="XFC20" s="0"/>
      <c r="XFD20" s="70"/>
    </row>
    <row r="21" s="72" customFormat="true" ht="15" hidden="false" customHeight="false" outlineLevel="0" collapsed="false">
      <c r="A21" s="71" t="n">
        <f aca="false">A20+1</f>
        <v>17</v>
      </c>
      <c r="B21" s="72" t="s">
        <v>120</v>
      </c>
      <c r="C21" s="72" t="s">
        <v>160</v>
      </c>
      <c r="D21" s="72" t="s">
        <v>161</v>
      </c>
      <c r="E21" s="72" t="s">
        <v>162</v>
      </c>
      <c r="J21" s="73"/>
      <c r="K21" s="73" t="n">
        <v>3</v>
      </c>
      <c r="L21" s="73"/>
      <c r="M21" s="73" t="n">
        <f aca="false">SUM(J21:L21)</f>
        <v>3</v>
      </c>
      <c r="N21" s="73" t="n">
        <f aca="false">R21+V21+Z21</f>
        <v>1</v>
      </c>
      <c r="O21" s="73" t="n">
        <f aca="false">S21+W21+AA21</f>
        <v>5</v>
      </c>
      <c r="P21" s="73" t="n">
        <f aca="false">T21+X21+AB21</f>
        <v>5</v>
      </c>
      <c r="Q21" s="73" t="n">
        <f aca="false">U21+Y21+AC21</f>
        <v>5</v>
      </c>
      <c r="R21" s="73" t="n">
        <v>1</v>
      </c>
      <c r="S21" s="73" t="n">
        <v>5</v>
      </c>
      <c r="T21" s="73" t="n">
        <v>5</v>
      </c>
      <c r="U21" s="73" t="n">
        <v>5</v>
      </c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 t="n">
        <f aca="false">SUM(I21:L21)</f>
        <v>3</v>
      </c>
      <c r="EI21" s="73" t="n">
        <f aca="false">SUMIF($N$3:$EG$3,"=TF",$N21:$EG21)</f>
        <v>5</v>
      </c>
      <c r="EJ21" s="73" t="str">
        <f aca="false">IF($B20=$B22,"",SUMIF($B$5:$B$287,$B20,$EI$5:$EI$287))</f>
        <v/>
      </c>
      <c r="EK21" s="59" t="n">
        <f aca="false">IF(SUMIF($B$5:$B$287,$B21,$EI$5:$EI$287)=0,"", EI21/SUMIF($B$5:$B$287,$B21,$EI$5:$EI$287))</f>
        <v>0.00500500500500501</v>
      </c>
      <c r="EL21" s="60" t="n">
        <f aca="false">IF(EH21=0, "", EI21/EH21)</f>
        <v>1.66666666666667</v>
      </c>
      <c r="EM21" s="72" t="str">
        <f aca="false">B20</f>
        <v>Contra Costa</v>
      </c>
      <c r="EN21" s="72" t="n">
        <f aca="false">EN20+1</f>
        <v>17</v>
      </c>
      <c r="ER21" s="73" t="n">
        <f aca="false">SUMIF($A$3:$EG$3,"=TN",$A21:$EG21)</f>
        <v>1</v>
      </c>
      <c r="ES21" s="73" t="n">
        <f aca="false">M21</f>
        <v>3</v>
      </c>
      <c r="ET21" s="73" t="n">
        <f aca="false">SUMIF($A$3:$EG$3,"=TE",$A21:$EG21)</f>
        <v>5</v>
      </c>
      <c r="EU21" s="73" t="n">
        <f aca="false">SUMIF($A$3:$EG$3,"=TH",$A21:$EG21)</f>
        <v>5</v>
      </c>
      <c r="EV21" s="73" t="n">
        <f aca="false">SUMIF($A$3:$EG$3,"=TF",$A21:$EG21)</f>
        <v>5</v>
      </c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74"/>
    </row>
    <row r="22" s="68" customFormat="true" ht="15" hidden="false" customHeight="false" outlineLevel="0" collapsed="false">
      <c r="A22" s="67" t="n">
        <f aca="false">A21+1</f>
        <v>18</v>
      </c>
      <c r="B22" s="68" t="s">
        <v>120</v>
      </c>
      <c r="C22" s="68" t="s">
        <v>163</v>
      </c>
      <c r="D22" s="68" t="s">
        <v>164</v>
      </c>
      <c r="E22" s="68" t="s">
        <v>165</v>
      </c>
      <c r="J22" s="69"/>
      <c r="K22" s="69" t="n">
        <v>7</v>
      </c>
      <c r="L22" s="69"/>
      <c r="M22" s="69" t="n">
        <f aca="false">SUM(J22:L22)</f>
        <v>7</v>
      </c>
      <c r="N22" s="69" t="n">
        <f aca="false">R22+V22+Z22</f>
        <v>2</v>
      </c>
      <c r="O22" s="69" t="n">
        <f aca="false">S22+W22+AA22</f>
        <v>8</v>
      </c>
      <c r="P22" s="69" t="n">
        <f aca="false">T22+X22+AB22</f>
        <v>6</v>
      </c>
      <c r="Q22" s="69" t="n">
        <f aca="false">U22+Y22+AC22</f>
        <v>6</v>
      </c>
      <c r="R22" s="69" t="n">
        <v>2</v>
      </c>
      <c r="S22" s="69" t="n">
        <v>8</v>
      </c>
      <c r="T22" s="69" t="n">
        <v>6</v>
      </c>
      <c r="U22" s="69" t="n">
        <v>6</v>
      </c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 t="n">
        <v>4</v>
      </c>
      <c r="AM22" s="69" t="n">
        <v>16</v>
      </c>
      <c r="AN22" s="69" t="n">
        <v>15</v>
      </c>
      <c r="AO22" s="69" t="n">
        <v>15</v>
      </c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 t="n">
        <v>3</v>
      </c>
      <c r="CE22" s="69" t="n">
        <v>16</v>
      </c>
      <c r="CF22" s="69" t="n">
        <v>16</v>
      </c>
      <c r="CG22" s="69" t="n">
        <v>16</v>
      </c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 t="n">
        <v>1</v>
      </c>
      <c r="CY22" s="69" t="n">
        <v>6</v>
      </c>
      <c r="CZ22" s="69" t="n">
        <v>6</v>
      </c>
      <c r="DA22" s="69" t="n">
        <v>6</v>
      </c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 t="n">
        <f aca="false">SUM(I22:L22)</f>
        <v>7</v>
      </c>
      <c r="EI22" s="69" t="n">
        <f aca="false">SUMIF($N$3:$EG$3,"=TF",$N22:$EG22)</f>
        <v>43</v>
      </c>
      <c r="EJ22" s="69" t="str">
        <f aca="false">IF($B22=$B23,"",SUMIF($B$5:$B$287,$B22,$EI$5:$EI$287))</f>
        <v/>
      </c>
      <c r="EK22" s="59" t="n">
        <f aca="false">IF(SUMIF($B$5:$B$287,$B22,$EI$5:$EI$287)=0,"", EI22/SUMIF($B$5:$B$287,$B22,$EI$5:$EI$287))</f>
        <v>0.043043043043043</v>
      </c>
      <c r="EL22" s="60" t="n">
        <f aca="false">IF(EH22=0, "", EI22/EH22)</f>
        <v>6.14285714285714</v>
      </c>
      <c r="EM22" s="68" t="str">
        <f aca="false">B22</f>
        <v>Contra Costa</v>
      </c>
      <c r="EN22" s="68" t="n">
        <f aca="false">EN21+1</f>
        <v>18</v>
      </c>
      <c r="ER22" s="69" t="n">
        <f aca="false">SUMIF($A$3:$EG$3,"=TN",$A22:$EG22)</f>
        <v>10</v>
      </c>
      <c r="ES22" s="69" t="n">
        <f aca="false">M22</f>
        <v>7</v>
      </c>
      <c r="ET22" s="69" t="n">
        <f aca="false">SUMIF($A$3:$EG$3,"=TE",$A22:$EG22)</f>
        <v>46</v>
      </c>
      <c r="EU22" s="69" t="n">
        <f aca="false">SUMIF($A$3:$EG$3,"=TH",$A22:$EG22)</f>
        <v>43</v>
      </c>
      <c r="EV22" s="69" t="n">
        <f aca="false">SUMIF($A$3:$EG$3,"=TF",$A22:$EG22)</f>
        <v>43</v>
      </c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70"/>
    </row>
    <row r="23" s="72" customFormat="true" ht="15" hidden="false" customHeight="false" outlineLevel="0" collapsed="false">
      <c r="A23" s="71" t="n">
        <f aca="false">A22+1</f>
        <v>19</v>
      </c>
      <c r="B23" s="72" t="s">
        <v>120</v>
      </c>
      <c r="C23" s="72" t="s">
        <v>166</v>
      </c>
      <c r="D23" s="72" t="s">
        <v>167</v>
      </c>
      <c r="E23" s="72" t="s">
        <v>168</v>
      </c>
      <c r="J23" s="73"/>
      <c r="K23" s="73" t="n">
        <v>10</v>
      </c>
      <c r="L23" s="73"/>
      <c r="M23" s="73" t="n">
        <f aca="false">SUM(J23:L23)</f>
        <v>10</v>
      </c>
      <c r="N23" s="73" t="n">
        <f aca="false">R23+V23+Z23</f>
        <v>15</v>
      </c>
      <c r="O23" s="73" t="n">
        <f aca="false">S23+W23+AA23</f>
        <v>31</v>
      </c>
      <c r="P23" s="73" t="n">
        <f aca="false">T23+X23+AB23</f>
        <v>29</v>
      </c>
      <c r="Q23" s="73" t="n">
        <f aca="false">U23+Y23+AC23</f>
        <v>25</v>
      </c>
      <c r="R23" s="73" t="n">
        <v>15</v>
      </c>
      <c r="S23" s="73" t="n">
        <v>31</v>
      </c>
      <c r="T23" s="73" t="n">
        <v>29</v>
      </c>
      <c r="U23" s="73" t="n">
        <v>25</v>
      </c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 t="n">
        <f aca="false">SUM(I23:L23)</f>
        <v>10</v>
      </c>
      <c r="EI23" s="73" t="n">
        <f aca="false">SUMIF($N$3:$EG$3,"=TF",$N23:$EG23)</f>
        <v>25</v>
      </c>
      <c r="EJ23" s="73" t="str">
        <f aca="false">IF($B23=$B24,"",SUMIF($B$5:$B$287,$B23,$EI$5:$EI$287))</f>
        <v/>
      </c>
      <c r="EK23" s="59" t="n">
        <f aca="false">IF(SUMIF($B$5:$B$287,$B23,$EI$5:$EI$287)=0,"", EI23/SUMIF($B$5:$B$287,$B23,$EI$5:$EI$287))</f>
        <v>0.025025025025025</v>
      </c>
      <c r="EL23" s="60" t="n">
        <f aca="false">IF(EH23=0, "", EI23/EH23)</f>
        <v>2.5</v>
      </c>
      <c r="EM23" s="72" t="str">
        <f aca="false">B23</f>
        <v>Contra Costa</v>
      </c>
      <c r="EN23" s="72" t="n">
        <f aca="false">EN22+1</f>
        <v>19</v>
      </c>
      <c r="ER23" s="73" t="n">
        <f aca="false">SUMIF($A$3:$EG$3,"=TN",$A23:$EG23)</f>
        <v>15</v>
      </c>
      <c r="ES23" s="73" t="n">
        <f aca="false">M23</f>
        <v>10</v>
      </c>
      <c r="ET23" s="73" t="n">
        <f aca="false">SUMIF($A$3:$EG$3,"=TE",$A23:$EG23)</f>
        <v>31</v>
      </c>
      <c r="EU23" s="73" t="n">
        <f aca="false">SUMIF($A$3:$EG$3,"=TH",$A23:$EG23)</f>
        <v>29</v>
      </c>
      <c r="EV23" s="73" t="n">
        <f aca="false">SUMIF($A$3:$EG$3,"=TF",$A23:$EG23)</f>
        <v>25</v>
      </c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74"/>
    </row>
    <row r="24" s="68" customFormat="true" ht="15" hidden="false" customHeight="false" outlineLevel="0" collapsed="false">
      <c r="A24" s="67" t="n">
        <f aca="false">A23+1</f>
        <v>20</v>
      </c>
      <c r="B24" s="68" t="s">
        <v>120</v>
      </c>
      <c r="C24" s="68" t="s">
        <v>169</v>
      </c>
      <c r="D24" s="68" t="s">
        <v>164</v>
      </c>
      <c r="E24" s="68" t="s">
        <v>165</v>
      </c>
      <c r="J24" s="69"/>
      <c r="K24" s="69" t="n">
        <v>8</v>
      </c>
      <c r="L24" s="69"/>
      <c r="M24" s="69" t="n">
        <f aca="false">SUM(J24:L24)</f>
        <v>8</v>
      </c>
      <c r="N24" s="69" t="n">
        <f aca="false">R24+V24+Z24</f>
        <v>4</v>
      </c>
      <c r="O24" s="69" t="n">
        <f aca="false">S24+W24+AA24</f>
        <v>18</v>
      </c>
      <c r="P24" s="69" t="n">
        <f aca="false">T24+X24+AB24</f>
        <v>16</v>
      </c>
      <c r="Q24" s="69" t="n">
        <f aca="false">U24+Y24+AC24</f>
        <v>16</v>
      </c>
      <c r="R24" s="69" t="n">
        <v>4</v>
      </c>
      <c r="S24" s="69" t="n">
        <v>18</v>
      </c>
      <c r="T24" s="69" t="n">
        <v>16</v>
      </c>
      <c r="U24" s="69" t="n">
        <v>16</v>
      </c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 t="n">
        <v>4</v>
      </c>
      <c r="CY24" s="69" t="n">
        <v>20</v>
      </c>
      <c r="CZ24" s="69" t="n">
        <v>20</v>
      </c>
      <c r="DA24" s="69" t="n">
        <v>20</v>
      </c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 t="n">
        <f aca="false">SUM(I24:L24)</f>
        <v>8</v>
      </c>
      <c r="EI24" s="69" t="n">
        <f aca="false">SUMIF($N$3:$EG$3,"=TF",$N24:$EG24)</f>
        <v>36</v>
      </c>
      <c r="EJ24" s="69" t="str">
        <f aca="false">IF($B24=$B25,"",SUMIF($B$5:$B$287,$B24,$EI$5:$EI$287))</f>
        <v/>
      </c>
      <c r="EK24" s="59" t="n">
        <f aca="false">IF(SUMIF($B$5:$B$287,$B24,$EI$5:$EI$287)=0,"", EI24/SUMIF($B$5:$B$287,$B24,$EI$5:$EI$287))</f>
        <v>0.036036036036036</v>
      </c>
      <c r="EL24" s="60" t="n">
        <f aca="false">IF(EH24=0, "", EI24/EH24)</f>
        <v>4.5</v>
      </c>
      <c r="EM24" s="68" t="str">
        <f aca="false">B24</f>
        <v>Contra Costa</v>
      </c>
      <c r="EN24" s="68" t="n">
        <f aca="false">EN23+1</f>
        <v>20</v>
      </c>
      <c r="ER24" s="69" t="n">
        <f aca="false">SUMIF($A$3:$EG$3,"=TN",$A24:$EG24)</f>
        <v>8</v>
      </c>
      <c r="ES24" s="69" t="n">
        <f aca="false">M24</f>
        <v>8</v>
      </c>
      <c r="ET24" s="69" t="n">
        <f aca="false">SUMIF($A$3:$EG$3,"=TE",$A24:$EG24)</f>
        <v>38</v>
      </c>
      <c r="EU24" s="69" t="n">
        <f aca="false">SUMIF($A$3:$EG$3,"=TH",$A24:$EG24)</f>
        <v>36</v>
      </c>
      <c r="EV24" s="69" t="n">
        <f aca="false">SUMIF($A$3:$EG$3,"=TF",$A24:$EG24)</f>
        <v>36</v>
      </c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70"/>
    </row>
    <row r="25" s="72" customFormat="true" ht="15" hidden="false" customHeight="false" outlineLevel="0" collapsed="false">
      <c r="A25" s="71" t="n">
        <f aca="false">A24+1</f>
        <v>21</v>
      </c>
      <c r="B25" s="72" t="s">
        <v>120</v>
      </c>
      <c r="C25" s="72" t="s">
        <v>170</v>
      </c>
      <c r="D25" s="72" t="s">
        <v>138</v>
      </c>
      <c r="E25" s="72" t="s">
        <v>139</v>
      </c>
      <c r="F25" s="72" t="s">
        <v>171</v>
      </c>
      <c r="G25" s="72" t="s">
        <v>172</v>
      </c>
      <c r="J25" s="73"/>
      <c r="K25" s="73" t="n">
        <v>40</v>
      </c>
      <c r="L25" s="73"/>
      <c r="M25" s="73" t="n">
        <f aca="false">SUM(J25:L25)</f>
        <v>40</v>
      </c>
      <c r="N25" s="73" t="n">
        <f aca="false">R25+V25+Z25</f>
        <v>4</v>
      </c>
      <c r="O25" s="73" t="n">
        <f aca="false">S25+W25+AA25</f>
        <v>27</v>
      </c>
      <c r="P25" s="73" t="n">
        <f aca="false">T25+X25+AB25</f>
        <v>26</v>
      </c>
      <c r="Q25" s="73" t="n">
        <f aca="false">U25+Y25+AC25</f>
        <v>22</v>
      </c>
      <c r="R25" s="73" t="n">
        <v>4</v>
      </c>
      <c r="S25" s="73" t="n">
        <v>27</v>
      </c>
      <c r="T25" s="73" t="n">
        <v>26</v>
      </c>
      <c r="U25" s="73" t="n">
        <v>22</v>
      </c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 t="n">
        <v>2</v>
      </c>
      <c r="AM25" s="73" t="n">
        <v>11</v>
      </c>
      <c r="AN25" s="73" t="n">
        <v>11</v>
      </c>
      <c r="AO25" s="73" t="n">
        <v>11</v>
      </c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 t="n">
        <v>1</v>
      </c>
      <c r="BK25" s="73" t="n">
        <v>4</v>
      </c>
      <c r="BL25" s="73" t="n">
        <v>3</v>
      </c>
      <c r="BM25" s="73" t="n">
        <v>1</v>
      </c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 t="n">
        <v>25</v>
      </c>
      <c r="DO25" s="73" t="n">
        <v>83</v>
      </c>
      <c r="DP25" s="73" t="n">
        <v>78</v>
      </c>
      <c r="DQ25" s="73" t="n">
        <v>73</v>
      </c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 t="n">
        <f aca="false">SUM(I25:L25)</f>
        <v>40</v>
      </c>
      <c r="EI25" s="73" t="n">
        <f aca="false">SUMIF($N$3:$EG$3,"=TF",$N25:$EG25)</f>
        <v>107</v>
      </c>
      <c r="EJ25" s="73" t="str">
        <f aca="false">IF($B25=$B26,"",SUMIF($B$5:$B$287,$B25,$EI$5:$EI$287))</f>
        <v/>
      </c>
      <c r="EK25" s="59" t="n">
        <f aca="false">IF(SUMIF($B$5:$B$287,$B25,$EI$5:$EI$287)=0,"", EI25/SUMIF($B$5:$B$287,$B25,$EI$5:$EI$287))</f>
        <v>0.107107107107107</v>
      </c>
      <c r="EL25" s="60" t="n">
        <f aca="false">IF(EH25=0, "", EI25/EH25)</f>
        <v>2.675</v>
      </c>
      <c r="EM25" s="72" t="str">
        <f aca="false">B25</f>
        <v>Contra Costa</v>
      </c>
      <c r="EN25" s="72" t="n">
        <f aca="false">EN24+1</f>
        <v>21</v>
      </c>
      <c r="ER25" s="73" t="n">
        <f aca="false">SUMIF($A$3:$EG$3,"=TN",$A25:$EG25)</f>
        <v>32</v>
      </c>
      <c r="ES25" s="73" t="n">
        <f aca="false">M25</f>
        <v>40</v>
      </c>
      <c r="ET25" s="73" t="n">
        <f aca="false">SUMIF($A$3:$EG$3,"=TE",$A25:$EG25)</f>
        <v>125</v>
      </c>
      <c r="EU25" s="73" t="n">
        <f aca="false">SUMIF($A$3:$EG$3,"=TH",$A25:$EG25)</f>
        <v>118</v>
      </c>
      <c r="EV25" s="73" t="n">
        <f aca="false">SUMIF($A$3:$EG$3,"=TF",$A25:$EG25)</f>
        <v>107</v>
      </c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74"/>
    </row>
    <row r="26" s="68" customFormat="true" ht="15" hidden="false" customHeight="false" outlineLevel="0" collapsed="false">
      <c r="A26" s="67" t="n">
        <f aca="false">A25+1</f>
        <v>22</v>
      </c>
      <c r="B26" s="68" t="s">
        <v>120</v>
      </c>
      <c r="C26" s="68" t="s">
        <v>173</v>
      </c>
      <c r="D26" s="68" t="s">
        <v>174</v>
      </c>
      <c r="E26" s="68" t="s">
        <v>175</v>
      </c>
      <c r="J26" s="69"/>
      <c r="K26" s="69" t="n">
        <v>6</v>
      </c>
      <c r="L26" s="69"/>
      <c r="M26" s="69" t="n">
        <f aca="false">SUM(J26:L26)</f>
        <v>6</v>
      </c>
      <c r="N26" s="69" t="n">
        <f aca="false">R26+V26+Z26</f>
        <v>2</v>
      </c>
      <c r="O26" s="69" t="n">
        <f aca="false">S26+W26+AA26</f>
        <v>9</v>
      </c>
      <c r="P26" s="69" t="n">
        <f aca="false">T26+X26+AB26</f>
        <v>4</v>
      </c>
      <c r="Q26" s="69" t="n">
        <f aca="false">U26+Y26+AC26</f>
        <v>4</v>
      </c>
      <c r="R26" s="69" t="n">
        <v>2</v>
      </c>
      <c r="S26" s="69" t="n">
        <v>9</v>
      </c>
      <c r="T26" s="69" t="n">
        <v>4</v>
      </c>
      <c r="U26" s="69" t="n">
        <v>4</v>
      </c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 t="n">
        <v>1</v>
      </c>
      <c r="AU26" s="69" t="n">
        <v>7</v>
      </c>
      <c r="AV26" s="69" t="n">
        <v>7</v>
      </c>
      <c r="AW26" s="69" t="n">
        <v>7</v>
      </c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 t="n">
        <v>1</v>
      </c>
      <c r="DO26" s="69" t="n">
        <v>3</v>
      </c>
      <c r="DP26" s="69" t="n">
        <v>3</v>
      </c>
      <c r="DQ26" s="69" t="n">
        <v>3</v>
      </c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 t="n">
        <f aca="false">SUM(I26:L26)</f>
        <v>6</v>
      </c>
      <c r="EI26" s="69" t="n">
        <f aca="false">SUMIF($N$3:$EG$3,"=TF",$N26:$EG26)</f>
        <v>14</v>
      </c>
      <c r="EJ26" s="69" t="str">
        <f aca="false">IF($B26=$B27,"",SUMIF($B$5:$B$287,$B26,$EI$5:$EI$287))</f>
        <v/>
      </c>
      <c r="EK26" s="59" t="n">
        <f aca="false">IF(SUMIF($B$5:$B$287,$B26,$EI$5:$EI$287)=0,"", EI26/SUMIF($B$5:$B$287,$B26,$EI$5:$EI$287))</f>
        <v>0.014014014014014</v>
      </c>
      <c r="EL26" s="60" t="n">
        <f aca="false">IF(EH26=0, "", EI26/EH26)</f>
        <v>2.33333333333333</v>
      </c>
      <c r="EM26" s="68" t="str">
        <f aca="false">B26</f>
        <v>Contra Costa</v>
      </c>
      <c r="EN26" s="68" t="n">
        <f aca="false">EN25+1</f>
        <v>22</v>
      </c>
      <c r="EP26" s="68" t="s">
        <v>176</v>
      </c>
      <c r="ER26" s="69" t="n">
        <f aca="false">SUMIF($A$3:$EG$3,"=TN",$A26:$EG26)</f>
        <v>4</v>
      </c>
      <c r="ES26" s="69" t="n">
        <f aca="false">M26</f>
        <v>6</v>
      </c>
      <c r="ET26" s="69" t="n">
        <f aca="false">SUMIF($A$3:$EG$3,"=TE",$A26:$EG26)</f>
        <v>19</v>
      </c>
      <c r="EU26" s="69" t="n">
        <f aca="false">SUMIF($A$3:$EG$3,"=TH",$A26:$EG26)</f>
        <v>14</v>
      </c>
      <c r="EV26" s="69" t="n">
        <f aca="false">SUMIF($A$3:$EG$3,"=TF",$A26:$EG26)</f>
        <v>14</v>
      </c>
      <c r="XEG26" s="0"/>
      <c r="XEH26" s="0"/>
      <c r="XEI26" s="0"/>
      <c r="XEJ26" s="0"/>
      <c r="XEK26" s="0"/>
      <c r="XEL26" s="0"/>
      <c r="XEM26" s="0"/>
      <c r="XEN26" s="0"/>
      <c r="XEO26" s="0"/>
      <c r="XEP26" s="0"/>
      <c r="XEQ26" s="0"/>
      <c r="XER26" s="0"/>
      <c r="XES26" s="0"/>
      <c r="XET26" s="0"/>
      <c r="XEU26" s="0"/>
      <c r="XEV26" s="0"/>
      <c r="XEW26" s="0"/>
      <c r="XEX26" s="0"/>
      <c r="XEY26" s="0"/>
      <c r="XEZ26" s="0"/>
      <c r="XFA26" s="0"/>
      <c r="XFB26" s="0"/>
      <c r="XFC26" s="0"/>
      <c r="XFD26" s="70"/>
    </row>
    <row r="27" s="72" customFormat="true" ht="15" hidden="false" customHeight="false" outlineLevel="0" collapsed="false">
      <c r="A27" s="71" t="n">
        <f aca="false">A26+1</f>
        <v>23</v>
      </c>
      <c r="B27" s="72" t="s">
        <v>120</v>
      </c>
      <c r="C27" s="72" t="s">
        <v>177</v>
      </c>
      <c r="D27" s="72" t="s">
        <v>161</v>
      </c>
      <c r="E27" s="72" t="s">
        <v>162</v>
      </c>
      <c r="J27" s="73"/>
      <c r="K27" s="73" t="n">
        <v>10</v>
      </c>
      <c r="L27" s="73"/>
      <c r="M27" s="73" t="n">
        <f aca="false">SUM(J27:L27)</f>
        <v>10</v>
      </c>
      <c r="N27" s="73" t="n">
        <f aca="false">R27+V27+Z27</f>
        <v>1</v>
      </c>
      <c r="O27" s="73" t="n">
        <f aca="false">S27+W27+AA27</f>
        <v>5</v>
      </c>
      <c r="P27" s="73" t="n">
        <f aca="false">T27+X27+AB27</f>
        <v>5</v>
      </c>
      <c r="Q27" s="73" t="n">
        <f aca="false">U27+Y27+AC27</f>
        <v>5</v>
      </c>
      <c r="R27" s="73" t="n">
        <v>1</v>
      </c>
      <c r="S27" s="73" t="n">
        <v>5</v>
      </c>
      <c r="T27" s="73" t="n">
        <v>5</v>
      </c>
      <c r="U27" s="73" t="n">
        <v>5</v>
      </c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 t="n">
        <v>1</v>
      </c>
      <c r="AM27" s="73" t="n">
        <v>3</v>
      </c>
      <c r="AN27" s="73" t="n">
        <v>3</v>
      </c>
      <c r="AO27" s="73" t="n">
        <v>3</v>
      </c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 t="n">
        <v>5</v>
      </c>
      <c r="DO27" s="73" t="n">
        <v>20</v>
      </c>
      <c r="DP27" s="73" t="n">
        <v>18</v>
      </c>
      <c r="DQ27" s="73" t="n">
        <v>18</v>
      </c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 t="n">
        <f aca="false">SUM(I27:L27)</f>
        <v>10</v>
      </c>
      <c r="EI27" s="73" t="n">
        <f aca="false">SUMIF($N$3:$EG$3,"=TF",$N27:$EG27)</f>
        <v>26</v>
      </c>
      <c r="EJ27" s="73" t="str">
        <f aca="false">IF($B26=$B27,"",SUMIF($B$5:$B$287,$B26,$EI$5:$EI$287))</f>
        <v/>
      </c>
      <c r="EK27" s="59" t="n">
        <f aca="false">IF(SUMIF($B$5:$B$287,$B27,$EI$5:$EI$287)=0,"", EI27/SUMIF($B$5:$B$287,$B27,$EI$5:$EI$287))</f>
        <v>0.026026026026026</v>
      </c>
      <c r="EL27" s="60" t="n">
        <f aca="false">IF(EH27=0, "", EI27/EH27)</f>
        <v>2.6</v>
      </c>
      <c r="EM27" s="72" t="str">
        <f aca="false">B26</f>
        <v>Contra Costa</v>
      </c>
      <c r="EN27" s="72" t="n">
        <f aca="false">EN26+1</f>
        <v>23</v>
      </c>
      <c r="ER27" s="73" t="n">
        <f aca="false">SUMIF($A$3:$EG$3,"=TN",$A27:$EG27)</f>
        <v>7</v>
      </c>
      <c r="ES27" s="73" t="n">
        <f aca="false">M27</f>
        <v>10</v>
      </c>
      <c r="ET27" s="73" t="n">
        <f aca="false">SUMIF($A$3:$EG$3,"=TE",$A27:$EG27)</f>
        <v>28</v>
      </c>
      <c r="EU27" s="73" t="n">
        <f aca="false">SUMIF($A$3:$EG$3,"=TH",$A27:$EG27)</f>
        <v>26</v>
      </c>
      <c r="EV27" s="73" t="n">
        <f aca="false">SUMIF($A$3:$EG$3,"=TF",$A27:$EG27)</f>
        <v>26</v>
      </c>
      <c r="XEG27" s="0"/>
      <c r="XEH27" s="0"/>
      <c r="XEI27" s="0"/>
      <c r="XEJ27" s="0"/>
      <c r="XEK27" s="0"/>
      <c r="XEL27" s="0"/>
      <c r="XEM27" s="0"/>
      <c r="XEN27" s="0"/>
      <c r="XEO27" s="0"/>
      <c r="XEP27" s="0"/>
      <c r="XEQ27" s="0"/>
      <c r="XER27" s="0"/>
      <c r="XES27" s="0"/>
      <c r="XET27" s="0"/>
      <c r="XEU27" s="0"/>
      <c r="XEV27" s="0"/>
      <c r="XEW27" s="0"/>
      <c r="XEX27" s="0"/>
      <c r="XEY27" s="0"/>
      <c r="XEZ27" s="0"/>
      <c r="XFA27" s="0"/>
      <c r="XFB27" s="0"/>
      <c r="XFC27" s="0"/>
      <c r="XFD27" s="74"/>
    </row>
    <row r="28" s="68" customFormat="true" ht="15" hidden="false" customHeight="false" outlineLevel="0" collapsed="false">
      <c r="A28" s="67" t="n">
        <f aca="false">A27+1</f>
        <v>24</v>
      </c>
      <c r="B28" s="68" t="s">
        <v>120</v>
      </c>
      <c r="C28" s="68" t="s">
        <v>178</v>
      </c>
      <c r="D28" s="68" t="s">
        <v>179</v>
      </c>
      <c r="E28" s="68" t="s">
        <v>180</v>
      </c>
      <c r="J28" s="69"/>
      <c r="K28" s="69" t="n">
        <v>3</v>
      </c>
      <c r="L28" s="69"/>
      <c r="M28" s="69" t="n">
        <f aca="false">SUM(J28:L28)</f>
        <v>3</v>
      </c>
      <c r="N28" s="69" t="n">
        <f aca="false">R28+V28+Z28</f>
        <v>1</v>
      </c>
      <c r="O28" s="69" t="n">
        <f aca="false">S28+W28+AA28</f>
        <v>4</v>
      </c>
      <c r="P28" s="69" t="n">
        <f aca="false">T28+X28+AB28</f>
        <v>4</v>
      </c>
      <c r="Q28" s="69" t="n">
        <f aca="false">U28+Y28+AC28</f>
        <v>4</v>
      </c>
      <c r="R28" s="69" t="n">
        <v>1</v>
      </c>
      <c r="S28" s="69" t="n">
        <v>4</v>
      </c>
      <c r="T28" s="69" t="n">
        <v>4</v>
      </c>
      <c r="U28" s="69" t="n">
        <v>4</v>
      </c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 t="n">
        <v>1</v>
      </c>
      <c r="DO28" s="69" t="n">
        <v>6</v>
      </c>
      <c r="DP28" s="69" t="n">
        <v>6</v>
      </c>
      <c r="DQ28" s="69" t="n">
        <v>6</v>
      </c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 t="n">
        <f aca="false">SUM(I28:L28)</f>
        <v>3</v>
      </c>
      <c r="EI28" s="69" t="n">
        <f aca="false">SUMIF($N$3:$EG$3,"=TF",$N28:$EG28)</f>
        <v>10</v>
      </c>
      <c r="EJ28" s="69" t="str">
        <f aca="false">IF($B28=$B29,"",SUMIF($B$5:$B$287,$B28,$EI$5:$EI$287))</f>
        <v/>
      </c>
      <c r="EK28" s="59" t="n">
        <f aca="false">IF(SUMIF($B$5:$B$287,$B28,$EI$5:$EI$287)=0,"", EI28/SUMIF($B$5:$B$287,$B28,$EI$5:$EI$287))</f>
        <v>0.01001001001001</v>
      </c>
      <c r="EL28" s="60" t="n">
        <f aca="false">IF(EH28=0, "", EI28/EH28)</f>
        <v>3.33333333333333</v>
      </c>
      <c r="EM28" s="68" t="str">
        <f aca="false">B28</f>
        <v>Contra Costa</v>
      </c>
      <c r="EN28" s="68" t="n">
        <f aca="false">EN27+1</f>
        <v>24</v>
      </c>
      <c r="ER28" s="69" t="n">
        <f aca="false">SUMIF($A$3:$EG$3,"=TN",$A28:$EG28)</f>
        <v>2</v>
      </c>
      <c r="ES28" s="69" t="n">
        <f aca="false">M28</f>
        <v>3</v>
      </c>
      <c r="ET28" s="69" t="n">
        <f aca="false">SUMIF($A$3:$EG$3,"=TE",$A28:$EG28)</f>
        <v>10</v>
      </c>
      <c r="EU28" s="69" t="n">
        <f aca="false">SUMIF($A$3:$EG$3,"=TH",$A28:$EG28)</f>
        <v>10</v>
      </c>
      <c r="EV28" s="69" t="n">
        <f aca="false">SUMIF($A$3:$EG$3,"=TF",$A28:$EG28)</f>
        <v>10</v>
      </c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70"/>
    </row>
    <row r="29" s="72" customFormat="true" ht="15" hidden="false" customHeight="false" outlineLevel="0" collapsed="false">
      <c r="A29" s="71" t="n">
        <f aca="false">A28+1</f>
        <v>25</v>
      </c>
      <c r="B29" s="72" t="s">
        <v>120</v>
      </c>
      <c r="C29" s="72" t="s">
        <v>181</v>
      </c>
      <c r="D29" s="72" t="s">
        <v>141</v>
      </c>
      <c r="E29" s="72" t="s">
        <v>142</v>
      </c>
      <c r="J29" s="73"/>
      <c r="K29" s="73" t="n">
        <v>10</v>
      </c>
      <c r="L29" s="73"/>
      <c r="M29" s="73" t="n">
        <f aca="false">SUM(J29:L29)</f>
        <v>10</v>
      </c>
      <c r="N29" s="73" t="n">
        <f aca="false">R29+V29+Z29</f>
        <v>5</v>
      </c>
      <c r="O29" s="73" t="n">
        <f aca="false">S29+W29+AA29</f>
        <v>24</v>
      </c>
      <c r="P29" s="73" t="n">
        <f aca="false">T29+X29+AB29</f>
        <v>22</v>
      </c>
      <c r="Q29" s="73" t="n">
        <f aca="false">U29+Y29+AC29</f>
        <v>22</v>
      </c>
      <c r="R29" s="73" t="n">
        <v>5</v>
      </c>
      <c r="S29" s="73" t="n">
        <v>24</v>
      </c>
      <c r="T29" s="73" t="n">
        <v>22</v>
      </c>
      <c r="U29" s="73" t="n">
        <v>22</v>
      </c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 t="n">
        <v>1</v>
      </c>
      <c r="AM29" s="73" t="n">
        <v>5</v>
      </c>
      <c r="AN29" s="73" t="n">
        <v>5</v>
      </c>
      <c r="AO29" s="73" t="n">
        <v>5</v>
      </c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 t="n">
        <v>1</v>
      </c>
      <c r="CE29" s="73" t="n">
        <v>6</v>
      </c>
      <c r="CF29" s="73" t="n">
        <v>6</v>
      </c>
      <c r="CG29" s="73" t="n">
        <v>6</v>
      </c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 t="n">
        <f aca="false">SUM(I29:L29)</f>
        <v>10</v>
      </c>
      <c r="EI29" s="73" t="n">
        <f aca="false">SUMIF($N$3:$EG$3,"=TF",$N29:$EG29)</f>
        <v>33</v>
      </c>
      <c r="EJ29" s="73" t="str">
        <f aca="false">IF($B29=$B30,"",SUMIF($B$5:$B$287,$B29,$EI$5:$EI$287))</f>
        <v/>
      </c>
      <c r="EK29" s="59" t="n">
        <f aca="false">IF(SUMIF($B$5:$B$287,$B29,$EI$5:$EI$287)=0,"", EI29/SUMIF($B$5:$B$287,$B29,$EI$5:$EI$287))</f>
        <v>0.033033033033033</v>
      </c>
      <c r="EL29" s="60" t="n">
        <f aca="false">IF(EH29=0, "", EI29/EH29)</f>
        <v>3.3</v>
      </c>
      <c r="EM29" s="72" t="str">
        <f aca="false">B29</f>
        <v>Contra Costa</v>
      </c>
      <c r="EN29" s="72" t="n">
        <f aca="false">EN28+1</f>
        <v>25</v>
      </c>
      <c r="ER29" s="73" t="n">
        <f aca="false">SUMIF($A$3:$EG$3,"=TN",$A29:$EG29)</f>
        <v>7</v>
      </c>
      <c r="ES29" s="73" t="n">
        <f aca="false">M29</f>
        <v>10</v>
      </c>
      <c r="ET29" s="73" t="n">
        <f aca="false">SUMIF($A$3:$EG$3,"=TE",$A29:$EG29)</f>
        <v>35</v>
      </c>
      <c r="EU29" s="73" t="n">
        <f aca="false">SUMIF($A$3:$EG$3,"=TH",$A29:$EG29)</f>
        <v>33</v>
      </c>
      <c r="EV29" s="73" t="n">
        <f aca="false">SUMIF($A$3:$EG$3,"=TF",$A29:$EG29)</f>
        <v>33</v>
      </c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74"/>
    </row>
    <row r="30" s="68" customFormat="true" ht="15" hidden="false" customHeight="false" outlineLevel="0" collapsed="false">
      <c r="A30" s="67" t="n">
        <f aca="false">A29+1</f>
        <v>26</v>
      </c>
      <c r="B30" s="68" t="s">
        <v>120</v>
      </c>
      <c r="C30" s="68" t="s">
        <v>182</v>
      </c>
      <c r="D30" s="68" t="s">
        <v>155</v>
      </c>
      <c r="E30" s="68" t="s">
        <v>156</v>
      </c>
      <c r="J30" s="69"/>
      <c r="K30" s="69" t="n">
        <v>16</v>
      </c>
      <c r="L30" s="69"/>
      <c r="M30" s="69" t="n">
        <f aca="false">SUM(J30:L30)</f>
        <v>16</v>
      </c>
      <c r="N30" s="69" t="n">
        <f aca="false">R30+V30+Z30</f>
        <v>4</v>
      </c>
      <c r="O30" s="69" t="n">
        <f aca="false">S30+W30+AA30</f>
        <v>16</v>
      </c>
      <c r="P30" s="69" t="n">
        <f aca="false">T30+X30+AB30</f>
        <v>14</v>
      </c>
      <c r="Q30" s="69" t="n">
        <f aca="false">U30+Y30+AC30</f>
        <v>14</v>
      </c>
      <c r="R30" s="69" t="n">
        <v>4</v>
      </c>
      <c r="S30" s="69" t="n">
        <v>16</v>
      </c>
      <c r="T30" s="69" t="n">
        <v>14</v>
      </c>
      <c r="U30" s="69" t="n">
        <v>14</v>
      </c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 t="n">
        <v>2</v>
      </c>
      <c r="AM30" s="69" t="n">
        <v>8</v>
      </c>
      <c r="AN30" s="69" t="n">
        <v>6</v>
      </c>
      <c r="AO30" s="69" t="n">
        <v>6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69"/>
      <c r="CD30" s="69" t="n">
        <v>4</v>
      </c>
      <c r="CE30" s="69" t="n">
        <v>19</v>
      </c>
      <c r="CF30" s="69" t="n">
        <v>19</v>
      </c>
      <c r="CG30" s="69" t="n">
        <v>19</v>
      </c>
      <c r="CH30" s="69"/>
      <c r="CI30" s="69"/>
      <c r="CJ30" s="69"/>
      <c r="CK30" s="69"/>
      <c r="CL30" s="69"/>
      <c r="CM30" s="69"/>
      <c r="CN30" s="69"/>
      <c r="CO30" s="69"/>
      <c r="CP30" s="69"/>
      <c r="CQ30" s="69"/>
      <c r="CR30" s="69"/>
      <c r="CS30" s="69"/>
      <c r="CT30" s="69"/>
      <c r="CU30" s="69"/>
      <c r="CV30" s="69"/>
      <c r="CW30" s="69"/>
      <c r="CX30" s="69" t="n">
        <v>2</v>
      </c>
      <c r="CY30" s="69" t="n">
        <v>8</v>
      </c>
      <c r="CZ30" s="69" t="n">
        <v>6</v>
      </c>
      <c r="DA30" s="69" t="n">
        <v>6</v>
      </c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 t="n">
        <f aca="false">SUM(I30:L30)</f>
        <v>16</v>
      </c>
      <c r="EI30" s="69" t="n">
        <f aca="false">SUMIF($N$3:$EG$3,"=TF",$N30:$EG30)</f>
        <v>45</v>
      </c>
      <c r="EJ30" s="69" t="str">
        <f aca="false">IF($B30=$B31,"",SUMIF($B$5:$B$287,$B30,$EI$5:$EI$287))</f>
        <v/>
      </c>
      <c r="EK30" s="59" t="n">
        <f aca="false">IF(SUMIF($B$5:$B$287,$B30,$EI$5:$EI$287)=0,"", EI30/SUMIF($B$5:$B$287,$B30,$EI$5:$EI$287))</f>
        <v>0.045045045045045</v>
      </c>
      <c r="EL30" s="60" t="n">
        <f aca="false">IF(EH30=0, "", EI30/EH30)</f>
        <v>2.8125</v>
      </c>
      <c r="EM30" s="68" t="str">
        <f aca="false">B30</f>
        <v>Contra Costa</v>
      </c>
      <c r="EN30" s="68" t="n">
        <f aca="false">EN29+1</f>
        <v>26</v>
      </c>
      <c r="ER30" s="69" t="n">
        <f aca="false">SUMIF($A$3:$EG$3,"=TN",$A30:$EG30)</f>
        <v>12</v>
      </c>
      <c r="ES30" s="69" t="n">
        <f aca="false">M30</f>
        <v>16</v>
      </c>
      <c r="ET30" s="69" t="n">
        <f aca="false">SUMIF($A$3:$EG$3,"=TE",$A30:$EG30)</f>
        <v>51</v>
      </c>
      <c r="EU30" s="69" t="n">
        <f aca="false">SUMIF($A$3:$EG$3,"=TH",$A30:$EG30)</f>
        <v>45</v>
      </c>
      <c r="EV30" s="69" t="n">
        <f aca="false">SUMIF($A$3:$EG$3,"=TF",$A30:$EG30)</f>
        <v>45</v>
      </c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70"/>
    </row>
    <row r="31" s="72" customFormat="true" ht="15" hidden="false" customHeight="false" outlineLevel="0" collapsed="false">
      <c r="A31" s="71" t="n">
        <f aca="false">A30+1</f>
        <v>27</v>
      </c>
      <c r="B31" s="72" t="s">
        <v>120</v>
      </c>
      <c r="C31" s="72" t="s">
        <v>183</v>
      </c>
      <c r="D31" s="72" t="s">
        <v>184</v>
      </c>
      <c r="E31" s="72" t="s">
        <v>185</v>
      </c>
      <c r="J31" s="73"/>
      <c r="K31" s="73" t="n">
        <v>5</v>
      </c>
      <c r="L31" s="73"/>
      <c r="M31" s="73" t="n">
        <f aca="false">SUM(J31:L31)</f>
        <v>5</v>
      </c>
      <c r="N31" s="73" t="n">
        <f aca="false">R31+V31+Z31</f>
        <v>5</v>
      </c>
      <c r="O31" s="73" t="n">
        <f aca="false">S31+W31+AA31</f>
        <v>24</v>
      </c>
      <c r="P31" s="73" t="n">
        <f aca="false">T31+X31+AB31</f>
        <v>16</v>
      </c>
      <c r="Q31" s="73" t="n">
        <f aca="false">U31+Y31+AC31</f>
        <v>13</v>
      </c>
      <c r="R31" s="73" t="n">
        <v>5</v>
      </c>
      <c r="S31" s="73" t="n">
        <v>24</v>
      </c>
      <c r="T31" s="73" t="n">
        <v>16</v>
      </c>
      <c r="U31" s="73" t="n">
        <v>13</v>
      </c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 t="n">
        <v>5</v>
      </c>
      <c r="AM31" s="73" t="n">
        <v>24</v>
      </c>
      <c r="AN31" s="73" t="n">
        <v>16</v>
      </c>
      <c r="AO31" s="73" t="n">
        <v>15</v>
      </c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 t="n">
        <v>1</v>
      </c>
      <c r="DO31" s="73" t="n">
        <v>5</v>
      </c>
      <c r="DP31" s="73" t="n">
        <v>5</v>
      </c>
      <c r="DQ31" s="73" t="n">
        <v>5</v>
      </c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  <c r="EF31" s="73"/>
      <c r="EG31" s="73"/>
      <c r="EH31" s="73" t="n">
        <f aca="false">SUM(I31:L31)</f>
        <v>5</v>
      </c>
      <c r="EI31" s="73" t="n">
        <f aca="false">SUMIF($N$3:$EG$3,"=TF",$N31:$EG31)</f>
        <v>33</v>
      </c>
      <c r="EJ31" s="73" t="n">
        <f aca="false">IF($B31=$B32,"",SUMIF($B$5:$B$287,$B31,$EI$5:$EI$287))</f>
        <v>999</v>
      </c>
      <c r="EK31" s="59" t="n">
        <f aca="false">IF(SUMIF($B$5:$B$287,$B31,$EI$5:$EI$287)=0,"", EI31/SUMIF($B$5:$B$287,$B31,$EI$5:$EI$287))</f>
        <v>0.033033033033033</v>
      </c>
      <c r="EL31" s="60" t="n">
        <f aca="false">IF(EH31=0, "", EI31/EH31)</f>
        <v>6.6</v>
      </c>
      <c r="EM31" s="72" t="str">
        <f aca="false">B31</f>
        <v>Contra Costa</v>
      </c>
      <c r="EN31" s="72" t="n">
        <f aca="false">EN30+1</f>
        <v>27</v>
      </c>
      <c r="ER31" s="73" t="n">
        <f aca="false">SUMIF($A$3:$EG$3,"=TN",$A31:$EG31)</f>
        <v>11</v>
      </c>
      <c r="ES31" s="73" t="n">
        <f aca="false">M31</f>
        <v>5</v>
      </c>
      <c r="ET31" s="73" t="n">
        <f aca="false">SUMIF($A$3:$EG$3,"=TE",$A31:$EG31)</f>
        <v>53</v>
      </c>
      <c r="EU31" s="73" t="n">
        <f aca="false">SUMIF($A$3:$EG$3,"=TH",$A31:$EG31)</f>
        <v>37</v>
      </c>
      <c r="EV31" s="73" t="n">
        <f aca="false">SUMIF($A$3:$EG$3,"=TF",$A31:$EG31)</f>
        <v>33</v>
      </c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74"/>
    </row>
    <row r="32" s="68" customFormat="true" ht="15" hidden="false" customHeight="false" outlineLevel="0" collapsed="false">
      <c r="A32" s="67" t="n">
        <f aca="false">A31+1</f>
        <v>28</v>
      </c>
      <c r="B32" s="68" t="s">
        <v>186</v>
      </c>
      <c r="C32" s="68" t="s">
        <v>187</v>
      </c>
      <c r="D32" s="68" t="s">
        <v>188</v>
      </c>
      <c r="E32" s="68" t="s">
        <v>189</v>
      </c>
      <c r="J32" s="69"/>
      <c r="K32" s="69" t="n">
        <v>3</v>
      </c>
      <c r="L32" s="69"/>
      <c r="M32" s="69" t="n">
        <f aca="false">SUM(J32:L32)</f>
        <v>3</v>
      </c>
      <c r="N32" s="69" t="n">
        <f aca="false">R32+V32+Z32</f>
        <v>1</v>
      </c>
      <c r="O32" s="69" t="n">
        <f aca="false">S32+W32+AA32</f>
        <v>6</v>
      </c>
      <c r="P32" s="69" t="n">
        <f aca="false">T32+X32+AB32</f>
        <v>6</v>
      </c>
      <c r="Q32" s="69" t="n">
        <f aca="false">U32+Y32+AC32</f>
        <v>6</v>
      </c>
      <c r="R32" s="69" t="n">
        <v>1</v>
      </c>
      <c r="S32" s="69" t="n">
        <v>6</v>
      </c>
      <c r="T32" s="69" t="n">
        <v>6</v>
      </c>
      <c r="U32" s="69" t="n">
        <v>6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 t="n">
        <f aca="false">SUM(I32:L32)</f>
        <v>3</v>
      </c>
      <c r="EI32" s="69" t="n">
        <f aca="false">SUMIF($N$3:$EG$3,"=TF",$N32:$EG32)</f>
        <v>6</v>
      </c>
      <c r="EJ32" s="69" t="str">
        <f aca="false">IF($B32=$B33,"",SUMIF($B$5:$B$287,$B32,$EI$5:$EI$287))</f>
        <v/>
      </c>
      <c r="EK32" s="59" t="n">
        <f aca="false">IF(SUMIF($B$5:$B$287,$B32,$EI$5:$EI$287)=0,"", EI32/SUMIF($B$5:$B$287,$B32,$EI$5:$EI$287))</f>
        <v>0.0659340659340659</v>
      </c>
      <c r="EL32" s="60" t="n">
        <f aca="false">IF(EH32=0, "", EI32/EH32)</f>
        <v>2</v>
      </c>
      <c r="EM32" s="68" t="str">
        <f aca="false">B32</f>
        <v>El Dorado</v>
      </c>
      <c r="EN32" s="68" t="n">
        <f aca="false">EN31+1</f>
        <v>28</v>
      </c>
      <c r="EP32" s="68" t="s">
        <v>190</v>
      </c>
      <c r="ER32" s="69" t="n">
        <f aca="false">SUMIF($A$3:$EG$3,"=TN",$A32:$EG32)</f>
        <v>1</v>
      </c>
      <c r="ES32" s="69" t="n">
        <f aca="false">M32</f>
        <v>3</v>
      </c>
      <c r="ET32" s="69" t="n">
        <f aca="false">SUMIF($A$3:$EG$3,"=TE",$A32:$EG32)</f>
        <v>6</v>
      </c>
      <c r="EU32" s="69" t="n">
        <f aca="false">SUMIF($A$3:$EG$3,"=TH",$A32:$EG32)</f>
        <v>6</v>
      </c>
      <c r="EV32" s="69" t="n">
        <f aca="false">SUMIF($A$3:$EG$3,"=TF",$A32:$EG32)</f>
        <v>6</v>
      </c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70"/>
    </row>
    <row r="33" s="72" customFormat="true" ht="15" hidden="false" customHeight="false" outlineLevel="0" collapsed="false">
      <c r="A33" s="71" t="n">
        <f aca="false">A32+1</f>
        <v>29</v>
      </c>
      <c r="B33" s="72" t="s">
        <v>186</v>
      </c>
      <c r="C33" s="72" t="s">
        <v>191</v>
      </c>
      <c r="D33" s="72" t="s">
        <v>192</v>
      </c>
      <c r="E33" s="72" t="s">
        <v>193</v>
      </c>
      <c r="J33" s="73"/>
      <c r="K33" s="73" t="n">
        <v>17</v>
      </c>
      <c r="L33" s="73"/>
      <c r="M33" s="73" t="n">
        <f aca="false">SUM(J33:L33)</f>
        <v>17</v>
      </c>
      <c r="N33" s="73" t="n">
        <f aca="false">R33+V33+Z33</f>
        <v>4</v>
      </c>
      <c r="O33" s="73" t="n">
        <f aca="false">S33+W33+AA33</f>
        <v>21</v>
      </c>
      <c r="P33" s="73" t="n">
        <f aca="false">T33+X33+AB33</f>
        <v>15</v>
      </c>
      <c r="Q33" s="73" t="n">
        <f aca="false">U33+Y33+AC33</f>
        <v>15</v>
      </c>
      <c r="R33" s="73" t="n">
        <v>4</v>
      </c>
      <c r="S33" s="73" t="n">
        <v>21</v>
      </c>
      <c r="T33" s="73" t="n">
        <v>15</v>
      </c>
      <c r="U33" s="73" t="n">
        <v>15</v>
      </c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 t="n">
        <v>17</v>
      </c>
      <c r="DO33" s="73" t="n">
        <v>99</v>
      </c>
      <c r="DP33" s="73" t="n">
        <v>67</v>
      </c>
      <c r="DQ33" s="73" t="n">
        <v>47</v>
      </c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  <c r="EF33" s="73"/>
      <c r="EG33" s="73"/>
      <c r="EH33" s="73" t="n">
        <f aca="false">SUM(I33:L33)</f>
        <v>17</v>
      </c>
      <c r="EI33" s="73" t="n">
        <f aca="false">SUMIF($N$3:$EG$3,"=TF",$N33:$EG33)</f>
        <v>62</v>
      </c>
      <c r="EJ33" s="73" t="str">
        <f aca="false">IF($B33=$B34,"",SUMIF($B$5:$B$287,$B33,$EI$5:$EI$287))</f>
        <v/>
      </c>
      <c r="EK33" s="59" t="n">
        <f aca="false">IF(SUMIF($B$5:$B$287,$B33,$EI$5:$EI$287)=0,"", EI33/SUMIF($B$5:$B$287,$B33,$EI$5:$EI$287))</f>
        <v>0.681318681318681</v>
      </c>
      <c r="EL33" s="60" t="n">
        <f aca="false">IF(EH33=0, "", EI33/EH33)</f>
        <v>3.64705882352941</v>
      </c>
      <c r="EM33" s="72" t="str">
        <f aca="false">B33</f>
        <v>El Dorado</v>
      </c>
      <c r="EN33" s="72" t="n">
        <f aca="false">EN32+1</f>
        <v>29</v>
      </c>
      <c r="ER33" s="73" t="n">
        <f aca="false">SUMIF($A$3:$EG$3,"=TN",$A33:$EG33)</f>
        <v>21</v>
      </c>
      <c r="ES33" s="73" t="n">
        <f aca="false">M33</f>
        <v>17</v>
      </c>
      <c r="ET33" s="73" t="n">
        <f aca="false">SUMIF($A$3:$EG$3,"=TE",$A33:$EG33)</f>
        <v>120</v>
      </c>
      <c r="EU33" s="73" t="n">
        <f aca="false">SUMIF($A$3:$EG$3,"=TH",$A33:$EG33)</f>
        <v>82</v>
      </c>
      <c r="EV33" s="73" t="n">
        <f aca="false">SUMIF($A$3:$EG$3,"=TF",$A33:$EG33)</f>
        <v>62</v>
      </c>
      <c r="XEG33" s="0"/>
      <c r="XEH33" s="0"/>
      <c r="XEI33" s="0"/>
      <c r="XEJ33" s="0"/>
      <c r="XEK33" s="0"/>
      <c r="XEL33" s="0"/>
      <c r="XEM33" s="0"/>
      <c r="XEN33" s="0"/>
      <c r="XEO33" s="0"/>
      <c r="XEP33" s="0"/>
      <c r="XEQ33" s="0"/>
      <c r="XER33" s="0"/>
      <c r="XES33" s="0"/>
      <c r="XET33" s="0"/>
      <c r="XEU33" s="0"/>
      <c r="XEV33" s="0"/>
      <c r="XEW33" s="0"/>
      <c r="XEX33" s="0"/>
      <c r="XEY33" s="0"/>
      <c r="XEZ33" s="0"/>
      <c r="XFA33" s="0"/>
      <c r="XFB33" s="0"/>
      <c r="XFC33" s="0"/>
      <c r="XFD33" s="74"/>
    </row>
    <row r="34" s="68" customFormat="true" ht="15" hidden="false" customHeight="false" outlineLevel="0" collapsed="false">
      <c r="A34" s="67" t="n">
        <f aca="false">A33+1</f>
        <v>30</v>
      </c>
      <c r="B34" s="68" t="s">
        <v>186</v>
      </c>
      <c r="C34" s="68" t="s">
        <v>194</v>
      </c>
      <c r="D34" s="68" t="s">
        <v>195</v>
      </c>
      <c r="E34" s="68" t="s">
        <v>196</v>
      </c>
      <c r="J34" s="69"/>
      <c r="K34" s="69" t="n">
        <v>2</v>
      </c>
      <c r="L34" s="69"/>
      <c r="M34" s="69" t="n">
        <f aca="false">SUM(J34:L34)</f>
        <v>2</v>
      </c>
      <c r="N34" s="69" t="n">
        <f aca="false">R34+V34+Z34</f>
        <v>2</v>
      </c>
      <c r="O34" s="69" t="n">
        <f aca="false">S34+W34+AA34</f>
        <v>12</v>
      </c>
      <c r="P34" s="69" t="n">
        <f aca="false">T34+X34+AB34</f>
        <v>6</v>
      </c>
      <c r="Q34" s="69" t="n">
        <f aca="false">U34+Y34+AC34</f>
        <v>6</v>
      </c>
      <c r="R34" s="69" t="n">
        <v>1</v>
      </c>
      <c r="S34" s="69" t="n">
        <v>6</v>
      </c>
      <c r="T34" s="69" t="n">
        <v>0</v>
      </c>
      <c r="U34" s="69" t="n">
        <v>0</v>
      </c>
      <c r="V34" s="69" t="n">
        <v>1</v>
      </c>
      <c r="W34" s="69" t="n">
        <v>6</v>
      </c>
      <c r="X34" s="69" t="n">
        <v>6</v>
      </c>
      <c r="Y34" s="69" t="n">
        <v>6</v>
      </c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 t="n">
        <v>1</v>
      </c>
      <c r="CY34" s="69" t="n">
        <v>7</v>
      </c>
      <c r="CZ34" s="69" t="n">
        <v>7</v>
      </c>
      <c r="DA34" s="69" t="n">
        <v>7</v>
      </c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 t="n">
        <f aca="false">SUM(I34:L34)</f>
        <v>2</v>
      </c>
      <c r="EI34" s="69" t="n">
        <f aca="false">SUMIF($N$3:$EG$3,"=TF",$N34:$EG34)</f>
        <v>13</v>
      </c>
      <c r="EJ34" s="69" t="str">
        <f aca="false">IF($B34=$B35,"",SUMIF($B$5:$B$287,$B34,$EI$5:$EI$287))</f>
        <v/>
      </c>
      <c r="EK34" s="59" t="n">
        <f aca="false">IF(SUMIF($B$5:$B$287,$B34,$EI$5:$EI$287)=0,"", EI34/SUMIF($B$5:$B$287,$B34,$EI$5:$EI$287))</f>
        <v>0.142857142857143</v>
      </c>
      <c r="EL34" s="60" t="n">
        <f aca="false">IF(EH34=0, "", EI34/EH34)</f>
        <v>6.5</v>
      </c>
      <c r="EM34" s="68" t="str">
        <f aca="false">B34</f>
        <v>El Dorado</v>
      </c>
      <c r="EN34" s="68" t="n">
        <f aca="false">EN33+1</f>
        <v>30</v>
      </c>
      <c r="ER34" s="69" t="n">
        <f aca="false">SUMIF($A$3:$EG$3,"=TN",$A34:$EG34)</f>
        <v>3</v>
      </c>
      <c r="ES34" s="69" t="n">
        <f aca="false">M34</f>
        <v>2</v>
      </c>
      <c r="ET34" s="69" t="n">
        <f aca="false">SUMIF($A$3:$EG$3,"=TE",$A34:$EG34)</f>
        <v>19</v>
      </c>
      <c r="EU34" s="69" t="n">
        <f aca="false">SUMIF($A$3:$EG$3,"=TH",$A34:$EG34)</f>
        <v>13</v>
      </c>
      <c r="EV34" s="69" t="n">
        <f aca="false">SUMIF($A$3:$EG$3,"=TF",$A34:$EG34)</f>
        <v>13</v>
      </c>
      <c r="XEG34" s="0"/>
      <c r="XEH34" s="0"/>
      <c r="XEI34" s="0"/>
      <c r="XEJ34" s="0"/>
      <c r="XEK34" s="0"/>
      <c r="XEL34" s="0"/>
      <c r="XEM34" s="0"/>
      <c r="XEN34" s="0"/>
      <c r="XEO34" s="0"/>
      <c r="XEP34" s="0"/>
      <c r="XEQ34" s="0"/>
      <c r="XER34" s="0"/>
      <c r="XES34" s="0"/>
      <c r="XET34" s="0"/>
      <c r="XEU34" s="0"/>
      <c r="XEV34" s="0"/>
      <c r="XEW34" s="0"/>
      <c r="XEX34" s="0"/>
      <c r="XEY34" s="0"/>
      <c r="XEZ34" s="0"/>
      <c r="XFA34" s="0"/>
      <c r="XFB34" s="0"/>
      <c r="XFC34" s="0"/>
      <c r="XFD34" s="70"/>
    </row>
    <row r="35" s="72" customFormat="true" ht="15" hidden="false" customHeight="false" outlineLevel="0" collapsed="false">
      <c r="A35" s="71" t="n">
        <f aca="false">A34+1</f>
        <v>31</v>
      </c>
      <c r="B35" s="72" t="s">
        <v>186</v>
      </c>
      <c r="C35" s="72" t="s">
        <v>197</v>
      </c>
      <c r="D35" s="72" t="s">
        <v>198</v>
      </c>
      <c r="E35" s="72" t="s">
        <v>199</v>
      </c>
      <c r="J35" s="73"/>
      <c r="K35" s="73" t="n">
        <v>6</v>
      </c>
      <c r="L35" s="73"/>
      <c r="M35" s="73" t="n">
        <f aca="false">SUM(J35:L35)</f>
        <v>6</v>
      </c>
      <c r="N35" s="73" t="n">
        <f aca="false">R35+V35+Z35</f>
        <v>2</v>
      </c>
      <c r="O35" s="73" t="n">
        <f aca="false">S35+W35+AA35</f>
        <v>11</v>
      </c>
      <c r="P35" s="73" t="n">
        <f aca="false">T35+X35+AB35</f>
        <v>5</v>
      </c>
      <c r="Q35" s="73" t="n">
        <f aca="false">U35+Y35+AC35</f>
        <v>5</v>
      </c>
      <c r="R35" s="73" t="n">
        <v>1</v>
      </c>
      <c r="S35" s="73" t="n">
        <v>6</v>
      </c>
      <c r="T35" s="73" t="n">
        <v>0</v>
      </c>
      <c r="U35" s="73" t="n">
        <v>0</v>
      </c>
      <c r="V35" s="73" t="n">
        <v>1</v>
      </c>
      <c r="W35" s="73" t="n">
        <v>5</v>
      </c>
      <c r="X35" s="73" t="n">
        <v>5</v>
      </c>
      <c r="Y35" s="73" t="n">
        <v>5</v>
      </c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 t="n">
        <v>1</v>
      </c>
      <c r="AM35" s="73" t="n">
        <v>5</v>
      </c>
      <c r="AN35" s="73" t="n">
        <v>5</v>
      </c>
      <c r="AO35" s="73" t="n">
        <v>5</v>
      </c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  <c r="EF35" s="73"/>
      <c r="EG35" s="73"/>
      <c r="EH35" s="73" t="n">
        <f aca="false">SUM(I35:L35)</f>
        <v>6</v>
      </c>
      <c r="EI35" s="73" t="n">
        <f aca="false">SUMIF($N$3:$EG$3,"=TF",$N35:$EG35)</f>
        <v>10</v>
      </c>
      <c r="EJ35" s="73" t="n">
        <f aca="false">IF($B35=$B36,"",SUMIF($B$5:$B$287,$B35,$EI$5:$EI$287))</f>
        <v>91</v>
      </c>
      <c r="EK35" s="59" t="n">
        <f aca="false">IF(SUMIF($B$5:$B$287,$B35,$EI$5:$EI$287)=0,"", EI35/SUMIF($B$5:$B$287,$B35,$EI$5:$EI$287))</f>
        <v>0.10989010989011</v>
      </c>
      <c r="EL35" s="60" t="n">
        <f aca="false">IF(EH35=0, "", EI35/EH35)</f>
        <v>1.66666666666667</v>
      </c>
      <c r="EM35" s="72" t="str">
        <f aca="false">B35</f>
        <v>El Dorado</v>
      </c>
      <c r="EN35" s="72" t="n">
        <f aca="false">EN34+1</f>
        <v>31</v>
      </c>
      <c r="EP35" s="72" t="s">
        <v>200</v>
      </c>
      <c r="ER35" s="73" t="n">
        <f aca="false">SUMIF($A$3:$EG$3,"=TN",$A35:$EG35)</f>
        <v>3</v>
      </c>
      <c r="ES35" s="73" t="n">
        <f aca="false">M35</f>
        <v>6</v>
      </c>
      <c r="ET35" s="73" t="n">
        <f aca="false">SUMIF($A$3:$EG$3,"=TE",$A35:$EG35)</f>
        <v>16</v>
      </c>
      <c r="EU35" s="73" t="n">
        <f aca="false">SUMIF($A$3:$EG$3,"=TH",$A35:$EG35)</f>
        <v>10</v>
      </c>
      <c r="EV35" s="73" t="n">
        <f aca="false">SUMIF($A$3:$EG$3,"=TF",$A35:$EG35)</f>
        <v>10</v>
      </c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74"/>
    </row>
    <row r="36" s="68" customFormat="true" ht="15" hidden="false" customHeight="false" outlineLevel="0" collapsed="false">
      <c r="A36" s="67" t="n">
        <f aca="false">A35+1</f>
        <v>32</v>
      </c>
      <c r="B36" s="68" t="s">
        <v>201</v>
      </c>
      <c r="C36" s="68" t="s">
        <v>202</v>
      </c>
      <c r="D36" s="68" t="s">
        <v>203</v>
      </c>
      <c r="E36" s="68" t="s">
        <v>204</v>
      </c>
      <c r="J36" s="69"/>
      <c r="K36" s="69" t="n">
        <v>4</v>
      </c>
      <c r="L36" s="69"/>
      <c r="M36" s="69" t="n">
        <f aca="false">SUM(J36:L36)</f>
        <v>4</v>
      </c>
      <c r="N36" s="69" t="n">
        <f aca="false">R36+V36+Z36</f>
        <v>4</v>
      </c>
      <c r="O36" s="69" t="n">
        <f aca="false">S36+W36+AA36</f>
        <v>22</v>
      </c>
      <c r="P36" s="69" t="n">
        <f aca="false">T36+X36+AB36</f>
        <v>15</v>
      </c>
      <c r="Q36" s="69" t="n">
        <f aca="false">U36+Y36+AC36</f>
        <v>12</v>
      </c>
      <c r="R36" s="69" t="n">
        <v>4</v>
      </c>
      <c r="S36" s="69" t="n">
        <v>22</v>
      </c>
      <c r="T36" s="69" t="n">
        <v>15</v>
      </c>
      <c r="U36" s="69" t="n">
        <v>12</v>
      </c>
      <c r="V36" s="69" t="n">
        <v>0</v>
      </c>
      <c r="W36" s="69" t="n">
        <v>0</v>
      </c>
      <c r="X36" s="69" t="n">
        <v>0</v>
      </c>
      <c r="Y36" s="69" t="n">
        <v>0</v>
      </c>
      <c r="Z36" s="69" t="n">
        <v>0</v>
      </c>
      <c r="AA36" s="69" t="n">
        <v>0</v>
      </c>
      <c r="AB36" s="69" t="n">
        <v>0</v>
      </c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 t="n">
        <f aca="false">SUM(I36:L36)</f>
        <v>4</v>
      </c>
      <c r="EI36" s="69" t="n">
        <f aca="false">SUMIF($N$3:$EG$3,"=TF",$N36:$EG36)</f>
        <v>12</v>
      </c>
      <c r="EJ36" s="69" t="n">
        <f aca="false">IF($B36=$B40,"",SUMIF($B$5:$B$287,$B36,$EI$5:$EI$287))</f>
        <v>53</v>
      </c>
      <c r="EK36" s="59" t="n">
        <f aca="false">IF(SUMIF($B$5:$B$287,$B36,$EI$5:$EI$287)=0,"", EI36/SUMIF($B$5:$B$287,$B36,$EI$5:$EI$287))</f>
        <v>0.226415094339623</v>
      </c>
      <c r="EL36" s="60" t="n">
        <f aca="false">IF(EH36=0, "", EI36/EH36)</f>
        <v>3</v>
      </c>
      <c r="EM36" s="68" t="str">
        <f aca="false">B36</f>
        <v>Lake</v>
      </c>
      <c r="EN36" s="68" t="n">
        <f aca="false">EN35+1</f>
        <v>32</v>
      </c>
      <c r="ER36" s="69" t="n">
        <f aca="false">SUMIF($A$3:$EG$3,"=TN",$A36:$EG36)</f>
        <v>4</v>
      </c>
      <c r="ES36" s="69" t="n">
        <f aca="false">M36</f>
        <v>4</v>
      </c>
      <c r="ET36" s="69" t="n">
        <f aca="false">SUMIF($A$3:$EG$3,"=TE",$A36:$EG36)</f>
        <v>22</v>
      </c>
      <c r="EU36" s="69" t="n">
        <f aca="false">SUMIF($A$3:$EG$3,"=TH",$A36:$EG36)</f>
        <v>15</v>
      </c>
      <c r="EV36" s="69" t="n">
        <f aca="false">SUMIF($A$3:$EG$3,"=TF",$A36:$EG36)</f>
        <v>12</v>
      </c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70"/>
    </row>
    <row r="37" s="72" customFormat="true" ht="15" hidden="false" customHeight="false" outlineLevel="0" collapsed="false">
      <c r="A37" s="71" t="n">
        <f aca="false">A36+1</f>
        <v>33</v>
      </c>
      <c r="B37" s="72" t="s">
        <v>201</v>
      </c>
      <c r="C37" s="72" t="s">
        <v>205</v>
      </c>
      <c r="D37" s="72" t="s">
        <v>203</v>
      </c>
      <c r="E37" s="72" t="s">
        <v>204</v>
      </c>
      <c r="J37" s="73"/>
      <c r="K37" s="73" t="n">
        <v>17</v>
      </c>
      <c r="L37" s="73"/>
      <c r="M37" s="73" t="n">
        <f aca="false">SUM(J37:L37)</f>
        <v>17</v>
      </c>
      <c r="N37" s="73" t="n">
        <f aca="false">R37+V37+Z37</f>
        <v>1</v>
      </c>
      <c r="O37" s="73" t="n">
        <f aca="false">S37+W37+AA37</f>
        <v>5</v>
      </c>
      <c r="P37" s="73" t="n">
        <f aca="false">T37+X37+AB37</f>
        <v>3</v>
      </c>
      <c r="Q37" s="73" t="n">
        <f aca="false">U37+Y37+AC37</f>
        <v>3</v>
      </c>
      <c r="R37" s="73" t="n">
        <v>1</v>
      </c>
      <c r="S37" s="73" t="n">
        <v>5</v>
      </c>
      <c r="T37" s="73" t="n">
        <v>3</v>
      </c>
      <c r="U37" s="73" t="n">
        <v>3</v>
      </c>
      <c r="V37" s="73" t="n">
        <v>0</v>
      </c>
      <c r="W37" s="73" t="n">
        <v>0</v>
      </c>
      <c r="X37" s="73" t="n">
        <v>0</v>
      </c>
      <c r="Y37" s="73" t="n">
        <v>0</v>
      </c>
      <c r="Z37" s="73" t="n">
        <v>0</v>
      </c>
      <c r="AA37" s="73" t="n">
        <v>0</v>
      </c>
      <c r="AB37" s="73" t="n">
        <v>0</v>
      </c>
      <c r="AC37" s="73" t="n">
        <v>0</v>
      </c>
      <c r="AD37" s="73"/>
      <c r="AE37" s="73"/>
      <c r="AF37" s="73"/>
      <c r="AG37" s="73"/>
      <c r="AH37" s="73"/>
      <c r="AI37" s="73"/>
      <c r="AJ37" s="73"/>
      <c r="AK37" s="73"/>
      <c r="AL37" s="73" t="n">
        <v>2</v>
      </c>
      <c r="AM37" s="73" t="n">
        <v>10</v>
      </c>
      <c r="AN37" s="73" t="n">
        <v>8</v>
      </c>
      <c r="AO37" s="73" t="n">
        <v>8</v>
      </c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 t="n">
        <v>11</v>
      </c>
      <c r="DO37" s="73" t="n">
        <v>44</v>
      </c>
      <c r="DP37" s="73" t="n">
        <v>44</v>
      </c>
      <c r="DQ37" s="73" t="n">
        <v>30</v>
      </c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 t="n">
        <f aca="false">SUM(I37:L37)</f>
        <v>17</v>
      </c>
      <c r="EI37" s="73" t="n">
        <f aca="false">SUMIF($N$3:$EG$3,"=TF",$N37:$EG37)</f>
        <v>41</v>
      </c>
      <c r="EJ37" s="73" t="n">
        <f aca="false">IF($B37=$B38,"",SUMIF($B$5:$B$287,$B37,$EI$5:$EI$287))</f>
        <v>53</v>
      </c>
      <c r="EK37" s="59" t="n">
        <f aca="false">IF(SUMIF($B$5:$B$287,$B37,$EI$5:$EI$287)=0,"", EI37/SUMIF($B$5:$B$287,$B37,$EI$5:$EI$287))</f>
        <v>0.773584905660377</v>
      </c>
      <c r="EL37" s="60" t="n">
        <f aca="false">IF(EH37=0, "", EI37/EH37)</f>
        <v>2.41176470588235</v>
      </c>
      <c r="EM37" s="72" t="str">
        <f aca="false">B37</f>
        <v>Lake</v>
      </c>
      <c r="EN37" s="72" t="n">
        <f aca="false">EN36+1</f>
        <v>33</v>
      </c>
      <c r="ER37" s="73" t="n">
        <f aca="false">SUMIF($A$3:$EG$3,"=TN",$A37:$EG37)</f>
        <v>14</v>
      </c>
      <c r="ES37" s="73" t="n">
        <f aca="false">M37</f>
        <v>17</v>
      </c>
      <c r="ET37" s="73" t="n">
        <f aca="false">SUMIF($A$3:$EG$3,"=TE",$A37:$EG37)</f>
        <v>59</v>
      </c>
      <c r="EU37" s="73" t="n">
        <f aca="false">SUMIF($A$3:$EG$3,"=TH",$A37:$EG37)</f>
        <v>55</v>
      </c>
      <c r="EV37" s="73" t="n">
        <f aca="false">SUMIF($A$3:$EG$3,"=TF",$A37:$EG37)</f>
        <v>41</v>
      </c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74"/>
    </row>
    <row r="38" s="68" customFormat="true" ht="15" hidden="false" customHeight="false" outlineLevel="0" collapsed="false">
      <c r="A38" s="67" t="n">
        <f aca="false">A37+1</f>
        <v>34</v>
      </c>
      <c r="B38" s="68" t="s">
        <v>206</v>
      </c>
      <c r="C38" s="68" t="s">
        <v>207</v>
      </c>
      <c r="D38" s="68" t="s">
        <v>208</v>
      </c>
      <c r="E38" s="68" t="s">
        <v>209</v>
      </c>
      <c r="J38" s="69"/>
      <c r="K38" s="69" t="n">
        <v>5</v>
      </c>
      <c r="L38" s="69"/>
      <c r="M38" s="69" t="n">
        <f aca="false">SUM(J38:L38)</f>
        <v>5</v>
      </c>
      <c r="N38" s="69" t="n">
        <f aca="false">R38+V38+Z38</f>
        <v>10</v>
      </c>
      <c r="O38" s="69" t="n">
        <f aca="false">S38+W38+AA38</f>
        <v>49</v>
      </c>
      <c r="P38" s="69" t="n">
        <f aca="false">T38+X38+AB38</f>
        <v>40</v>
      </c>
      <c r="Q38" s="69" t="n">
        <f aca="false">U38+Y38+AC38</f>
        <v>35</v>
      </c>
      <c r="R38" s="69" t="n">
        <v>5</v>
      </c>
      <c r="S38" s="69" t="n">
        <v>24</v>
      </c>
      <c r="T38" s="69" t="n">
        <v>19</v>
      </c>
      <c r="U38" s="69" t="n">
        <v>17</v>
      </c>
      <c r="V38" s="69" t="n">
        <v>5</v>
      </c>
      <c r="W38" s="69" t="n">
        <v>25</v>
      </c>
      <c r="X38" s="69" t="n">
        <v>21</v>
      </c>
      <c r="Y38" s="69" t="n">
        <v>18</v>
      </c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69"/>
      <c r="BW38" s="69"/>
      <c r="BX38" s="69"/>
      <c r="BY38" s="69"/>
      <c r="BZ38" s="69"/>
      <c r="CA38" s="69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 t="n">
        <f aca="false">SUM(I38:L38)</f>
        <v>5</v>
      </c>
      <c r="EI38" s="69" t="n">
        <f aca="false">SUMIF($N$3:$EG$3,"=TF",$N38:$EG38)</f>
        <v>35</v>
      </c>
      <c r="EJ38" s="69" t="str">
        <f aca="false">IF($B38=$B39,"",SUMIF($B$5:$B$287,$B38,$EI$5:$EI$287))</f>
        <v/>
      </c>
      <c r="EK38" s="59" t="n">
        <f aca="false">IF(SUMIF($B$5:$B$287,$B38,$EI$5:$EI$287)=0,"", EI38/SUMIF($B$5:$B$287,$B38,$EI$5:$EI$287))</f>
        <v>0.0376749192680301</v>
      </c>
      <c r="EL38" s="60" t="n">
        <f aca="false">IF(EH38=0, "", EI38/EH38)</f>
        <v>7</v>
      </c>
      <c r="EM38" s="68" t="str">
        <f aca="false">B38</f>
        <v>Los Angeles</v>
      </c>
      <c r="EN38" s="68" t="n">
        <f aca="false">EN37+1</f>
        <v>34</v>
      </c>
      <c r="ER38" s="69" t="n">
        <f aca="false">SUMIF($A$3:$EG$3,"=TN",$A38:$EG38)</f>
        <v>10</v>
      </c>
      <c r="ES38" s="69" t="n">
        <f aca="false">M38</f>
        <v>5</v>
      </c>
      <c r="ET38" s="69" t="n">
        <f aca="false">SUMIF($A$3:$EG$3,"=TE",$A38:$EG38)</f>
        <v>49</v>
      </c>
      <c r="EU38" s="69" t="n">
        <f aca="false">SUMIF($A$3:$EG$3,"=TH",$A38:$EG38)</f>
        <v>40</v>
      </c>
      <c r="EV38" s="69" t="n">
        <f aca="false">SUMIF($A$3:$EG$3,"=TF",$A38:$EG38)</f>
        <v>35</v>
      </c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70"/>
    </row>
    <row r="39" s="72" customFormat="true" ht="15" hidden="false" customHeight="false" outlineLevel="0" collapsed="false">
      <c r="A39" s="71" t="n">
        <f aca="false">A38+1</f>
        <v>35</v>
      </c>
      <c r="B39" s="72" t="s">
        <v>206</v>
      </c>
      <c r="C39" s="72" t="s">
        <v>210</v>
      </c>
      <c r="D39" s="72" t="s">
        <v>211</v>
      </c>
      <c r="E39" s="72" t="s">
        <v>212</v>
      </c>
      <c r="J39" s="73"/>
      <c r="K39" s="73" t="n">
        <v>2</v>
      </c>
      <c r="L39" s="73"/>
      <c r="M39" s="73" t="n">
        <f aca="false">SUM(J39:L39)</f>
        <v>2</v>
      </c>
      <c r="N39" s="73" t="n">
        <f aca="false">R39+V39+Z39</f>
        <v>3</v>
      </c>
      <c r="O39" s="73" t="n">
        <f aca="false">S39+W39+AA39</f>
        <v>14</v>
      </c>
      <c r="P39" s="73" t="n">
        <f aca="false">T39+X39+AB39</f>
        <v>14</v>
      </c>
      <c r="Q39" s="73" t="n">
        <f aca="false">U39+Y39+AC39</f>
        <v>14</v>
      </c>
      <c r="R39" s="73" t="n">
        <v>2</v>
      </c>
      <c r="S39" s="73" t="n">
        <v>11</v>
      </c>
      <c r="T39" s="73" t="n">
        <v>11</v>
      </c>
      <c r="U39" s="73" t="n">
        <v>11</v>
      </c>
      <c r="V39" s="73" t="n">
        <v>1</v>
      </c>
      <c r="W39" s="73" t="n">
        <v>3</v>
      </c>
      <c r="X39" s="73" t="n">
        <v>3</v>
      </c>
      <c r="Y39" s="73" t="n">
        <v>3</v>
      </c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 t="n">
        <f aca="false">SUM(I39:L39)</f>
        <v>2</v>
      </c>
      <c r="EI39" s="73" t="n">
        <f aca="false">SUMIF($N$3:$EG$3,"=TF",$N39:$EG39)</f>
        <v>14</v>
      </c>
      <c r="EJ39" s="73" t="str">
        <f aca="false">IF($B39=$B40,"",SUMIF($B$5:$B$287,$B39,$EI$5:$EI$287))</f>
        <v/>
      </c>
      <c r="EK39" s="59" t="n">
        <f aca="false">IF(SUMIF($B$5:$B$287,$B39,$EI$5:$EI$287)=0,"", EI39/SUMIF($B$5:$B$287,$B39,$EI$5:$EI$287))</f>
        <v>0.0150699677072121</v>
      </c>
      <c r="EL39" s="60" t="n">
        <f aca="false">IF(EH39=0, "", EI39/EH39)</f>
        <v>7</v>
      </c>
      <c r="EM39" s="72" t="str">
        <f aca="false">B39</f>
        <v>Los Angeles</v>
      </c>
      <c r="EN39" s="72" t="n">
        <f aca="false">EN38+1</f>
        <v>35</v>
      </c>
      <c r="ER39" s="73" t="n">
        <f aca="false">SUMIF($A$3:$EG$3,"=TN",$A39:$EG39)</f>
        <v>3</v>
      </c>
      <c r="ES39" s="73" t="n">
        <f aca="false">M39</f>
        <v>2</v>
      </c>
      <c r="ET39" s="73" t="n">
        <f aca="false">SUMIF($A$3:$EG$3,"=TE",$A39:$EG39)</f>
        <v>14</v>
      </c>
      <c r="EU39" s="73" t="n">
        <f aca="false">SUMIF($A$3:$EG$3,"=TH",$A39:$EG39)</f>
        <v>14</v>
      </c>
      <c r="EV39" s="73" t="n">
        <f aca="false">SUMIF($A$3:$EG$3,"=TF",$A39:$EG39)</f>
        <v>14</v>
      </c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74"/>
    </row>
    <row r="40" s="68" customFormat="true" ht="15" hidden="false" customHeight="false" outlineLevel="0" collapsed="false">
      <c r="A40" s="67" t="n">
        <f aca="false">A39+1</f>
        <v>36</v>
      </c>
      <c r="B40" s="68" t="s">
        <v>206</v>
      </c>
      <c r="C40" s="68" t="s">
        <v>213</v>
      </c>
      <c r="D40" s="68" t="s">
        <v>208</v>
      </c>
      <c r="E40" s="68" t="s">
        <v>209</v>
      </c>
      <c r="J40" s="69" t="n">
        <v>1</v>
      </c>
      <c r="K40" s="69" t="n">
        <v>3</v>
      </c>
      <c r="L40" s="69"/>
      <c r="M40" s="69" t="n">
        <f aca="false">SUM(J40:L40)</f>
        <v>4</v>
      </c>
      <c r="N40" s="69" t="n">
        <f aca="false">R40+V40+Z40</f>
        <v>6</v>
      </c>
      <c r="O40" s="69" t="n">
        <f aca="false">S40+W40+AA40</f>
        <v>24</v>
      </c>
      <c r="P40" s="69" t="n">
        <f aca="false">T40+X40+AB40</f>
        <v>20</v>
      </c>
      <c r="Q40" s="69" t="n">
        <f aca="false">U40+Y40+AC40</f>
        <v>15</v>
      </c>
      <c r="R40" s="69" t="n">
        <v>3</v>
      </c>
      <c r="S40" s="69" t="n">
        <v>11</v>
      </c>
      <c r="T40" s="69" t="n">
        <v>9</v>
      </c>
      <c r="U40" s="69" t="n">
        <v>5</v>
      </c>
      <c r="V40" s="69" t="n">
        <v>3</v>
      </c>
      <c r="W40" s="69" t="n">
        <v>13</v>
      </c>
      <c r="X40" s="69" t="n">
        <v>11</v>
      </c>
      <c r="Y40" s="69" t="n">
        <v>10</v>
      </c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 t="n">
        <v>1</v>
      </c>
      <c r="AU40" s="69" t="n">
        <v>4</v>
      </c>
      <c r="AV40" s="69" t="n">
        <v>4</v>
      </c>
      <c r="AW40" s="69" t="n">
        <v>4</v>
      </c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9"/>
      <c r="CA40" s="69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 t="n">
        <f aca="false">SUM(I40:L40)</f>
        <v>4</v>
      </c>
      <c r="EI40" s="69" t="n">
        <f aca="false">SUMIF($N$3:$EG$3,"=TF",$N40:$EG40)</f>
        <v>19</v>
      </c>
      <c r="EJ40" s="69" t="str">
        <f aca="false">IF($B40=$B41,"",SUMIF($B$5:$B$287,$B40,$EI$5:$EI$287))</f>
        <v/>
      </c>
      <c r="EK40" s="59" t="n">
        <f aca="false">IF(SUMIF($B$5:$B$287,$B40,$EI$5:$EI$287)=0,"", EI40/SUMIF($B$5:$B$287,$B40,$EI$5:$EI$287))</f>
        <v>0.0204520990312164</v>
      </c>
      <c r="EL40" s="60" t="n">
        <f aca="false">IF(EH40=0, "", EI40/EH40)</f>
        <v>4.75</v>
      </c>
      <c r="EM40" s="68" t="str">
        <f aca="false">B40</f>
        <v>Los Angeles</v>
      </c>
      <c r="EN40" s="68" t="n">
        <f aca="false">EN39+1</f>
        <v>36</v>
      </c>
      <c r="ER40" s="69" t="n">
        <f aca="false">SUMIF($A$3:$EG$3,"=TN",$A40:$EG40)</f>
        <v>7</v>
      </c>
      <c r="ES40" s="69" t="n">
        <f aca="false">M40</f>
        <v>4</v>
      </c>
      <c r="ET40" s="69" t="n">
        <f aca="false">SUMIF($A$3:$EG$3,"=TE",$A40:$EG40)</f>
        <v>28</v>
      </c>
      <c r="EU40" s="69" t="n">
        <f aca="false">SUMIF($A$3:$EG$3,"=TH",$A40:$EG40)</f>
        <v>24</v>
      </c>
      <c r="EV40" s="69" t="n">
        <f aca="false">SUMIF($A$3:$EG$3,"=TF",$A40:$EG40)</f>
        <v>19</v>
      </c>
      <c r="XEG40" s="0"/>
      <c r="XEH40" s="0"/>
      <c r="XEI40" s="0"/>
      <c r="XEJ40" s="0"/>
      <c r="XEK40" s="0"/>
      <c r="XEL40" s="0"/>
      <c r="XEM40" s="0"/>
      <c r="XEN40" s="0"/>
      <c r="XEO40" s="0"/>
      <c r="XEP40" s="0"/>
      <c r="XEQ40" s="0"/>
      <c r="XER40" s="0"/>
      <c r="XES40" s="0"/>
      <c r="XET40" s="0"/>
      <c r="XEU40" s="0"/>
      <c r="XEV40" s="0"/>
      <c r="XEW40" s="0"/>
      <c r="XEX40" s="0"/>
      <c r="XEY40" s="0"/>
      <c r="XEZ40" s="0"/>
      <c r="XFA40" s="0"/>
      <c r="XFB40" s="0"/>
      <c r="XFC40" s="0"/>
      <c r="XFD40" s="70"/>
    </row>
    <row r="41" s="72" customFormat="true" ht="15" hidden="false" customHeight="false" outlineLevel="0" collapsed="false">
      <c r="A41" s="71" t="n">
        <f aca="false">A40+1</f>
        <v>37</v>
      </c>
      <c r="B41" s="72" t="s">
        <v>206</v>
      </c>
      <c r="C41" s="72" t="s">
        <v>214</v>
      </c>
      <c r="D41" s="72" t="s">
        <v>208</v>
      </c>
      <c r="E41" s="72" t="s">
        <v>209</v>
      </c>
      <c r="J41" s="73"/>
      <c r="K41" s="73" t="n">
        <v>7</v>
      </c>
      <c r="L41" s="73"/>
      <c r="M41" s="73" t="n">
        <f aca="false">SUM(J41:L41)</f>
        <v>7</v>
      </c>
      <c r="N41" s="73" t="n">
        <f aca="false">R41+V41+Z41</f>
        <v>6</v>
      </c>
      <c r="O41" s="73" t="n">
        <f aca="false">S41+W41+AA41</f>
        <v>29</v>
      </c>
      <c r="P41" s="73" t="n">
        <f aca="false">T41+X41+AB41</f>
        <v>25</v>
      </c>
      <c r="Q41" s="73" t="n">
        <f aca="false">U41+Y41+AC41</f>
        <v>11</v>
      </c>
      <c r="R41" s="73" t="n">
        <v>6</v>
      </c>
      <c r="S41" s="73" t="n">
        <v>29</v>
      </c>
      <c r="T41" s="73" t="n">
        <v>25</v>
      </c>
      <c r="U41" s="73" t="n">
        <v>11</v>
      </c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 t="n">
        <v>1</v>
      </c>
      <c r="CY41" s="73" t="n">
        <v>6</v>
      </c>
      <c r="CZ41" s="73" t="n">
        <v>5</v>
      </c>
      <c r="DA41" s="73" t="n">
        <v>5</v>
      </c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  <c r="EF41" s="73"/>
      <c r="EG41" s="73"/>
      <c r="EH41" s="73" t="n">
        <f aca="false">SUM(I41:L41)</f>
        <v>7</v>
      </c>
      <c r="EI41" s="73" t="n">
        <f aca="false">SUMIF($N$3:$EG$3,"=TF",$N41:$EG41)</f>
        <v>16</v>
      </c>
      <c r="EJ41" s="73" t="str">
        <f aca="false">IF($B41=$B42,"",SUMIF($B$5:$B$287,$B41,$EI$5:$EI$287))</f>
        <v/>
      </c>
      <c r="EK41" s="59" t="n">
        <f aca="false">IF(SUMIF($B$5:$B$287,$B41,$EI$5:$EI$287)=0,"", EI41/SUMIF($B$5:$B$287,$B41,$EI$5:$EI$287))</f>
        <v>0.0172228202368138</v>
      </c>
      <c r="EL41" s="60" t="n">
        <f aca="false">IF(EH41=0, "", EI41/EH41)</f>
        <v>2.28571428571429</v>
      </c>
      <c r="EM41" s="72" t="str">
        <f aca="false">B41</f>
        <v>Los Angeles</v>
      </c>
      <c r="EN41" s="72" t="n">
        <f aca="false">EN40+1</f>
        <v>37</v>
      </c>
      <c r="ER41" s="73" t="n">
        <f aca="false">SUMIF($A$3:$EG$3,"=TN",$A41:$EG41)</f>
        <v>7</v>
      </c>
      <c r="ES41" s="73" t="n">
        <f aca="false">M41</f>
        <v>7</v>
      </c>
      <c r="ET41" s="73" t="n">
        <f aca="false">SUMIF($A$3:$EG$3,"=TE",$A41:$EG41)</f>
        <v>35</v>
      </c>
      <c r="EU41" s="73" t="n">
        <f aca="false">SUMIF($A$3:$EG$3,"=TH",$A41:$EG41)</f>
        <v>30</v>
      </c>
      <c r="EV41" s="73" t="n">
        <f aca="false">SUMIF($A$3:$EG$3,"=TF",$A41:$EG41)</f>
        <v>16</v>
      </c>
      <c r="XEG41" s="0"/>
      <c r="XEH41" s="0"/>
      <c r="XEI41" s="0"/>
      <c r="XEJ41" s="0"/>
      <c r="XEK41" s="0"/>
      <c r="XEL41" s="0"/>
      <c r="XEM41" s="0"/>
      <c r="XEN41" s="0"/>
      <c r="XEO41" s="0"/>
      <c r="XEP41" s="0"/>
      <c r="XEQ41" s="0"/>
      <c r="XER41" s="0"/>
      <c r="XES41" s="0"/>
      <c r="XET41" s="0"/>
      <c r="XEU41" s="0"/>
      <c r="XEV41" s="0"/>
      <c r="XEW41" s="0"/>
      <c r="XEX41" s="0"/>
      <c r="XEY41" s="0"/>
      <c r="XEZ41" s="0"/>
      <c r="XFA41" s="0"/>
      <c r="XFB41" s="0"/>
      <c r="XFC41" s="0"/>
      <c r="XFD41" s="74"/>
    </row>
    <row r="42" s="68" customFormat="true" ht="15" hidden="false" customHeight="false" outlineLevel="0" collapsed="false">
      <c r="A42" s="67" t="n">
        <f aca="false">A41+1</f>
        <v>38</v>
      </c>
      <c r="B42" s="68" t="s">
        <v>206</v>
      </c>
      <c r="C42" s="68" t="s">
        <v>215</v>
      </c>
      <c r="D42" s="68" t="s">
        <v>211</v>
      </c>
      <c r="E42" s="68" t="s">
        <v>212</v>
      </c>
      <c r="J42" s="69"/>
      <c r="K42" s="69" t="n">
        <v>28</v>
      </c>
      <c r="L42" s="69"/>
      <c r="M42" s="69" t="n">
        <f aca="false">SUM(J42:L42)</f>
        <v>28</v>
      </c>
      <c r="N42" s="69" t="n">
        <f aca="false">R42+V42+Z42</f>
        <v>47</v>
      </c>
      <c r="O42" s="69" t="n">
        <f aca="false">S42+W42+AA42</f>
        <v>231</v>
      </c>
      <c r="P42" s="69" t="n">
        <f aca="false">T42+X42+AB42</f>
        <v>217</v>
      </c>
      <c r="Q42" s="69" t="n">
        <f aca="false">U42+Y42+AC42</f>
        <v>205</v>
      </c>
      <c r="R42" s="69" t="n">
        <v>28</v>
      </c>
      <c r="S42" s="69" t="n">
        <v>142</v>
      </c>
      <c r="T42" s="69" t="n">
        <v>135</v>
      </c>
      <c r="U42" s="69" t="n">
        <v>131</v>
      </c>
      <c r="V42" s="69" t="n">
        <v>19</v>
      </c>
      <c r="W42" s="69" t="n">
        <v>89</v>
      </c>
      <c r="X42" s="69" t="n">
        <v>82</v>
      </c>
      <c r="Y42" s="69" t="n">
        <v>74</v>
      </c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 t="n">
        <f aca="false">SUM(I42:L42)</f>
        <v>28</v>
      </c>
      <c r="EI42" s="69" t="n">
        <f aca="false">SUMIF($N$3:$EG$3,"=TF",$N42:$EG42)</f>
        <v>205</v>
      </c>
      <c r="EJ42" s="69" t="str">
        <f aca="false">IF($B42=$B43,"",SUMIF($B$5:$B$287,$B42,$EI$5:$EI$287))</f>
        <v/>
      </c>
      <c r="EK42" s="59" t="n">
        <f aca="false">IF(SUMIF($B$5:$B$287,$B42,$EI$5:$EI$287)=0,"", EI42/SUMIF($B$5:$B$287,$B42,$EI$5:$EI$287))</f>
        <v>0.220667384284177</v>
      </c>
      <c r="EL42" s="60" t="n">
        <f aca="false">IF(EH42=0, "", EI42/EH42)</f>
        <v>7.32142857142857</v>
      </c>
      <c r="EM42" s="68" t="str">
        <f aca="false">B42</f>
        <v>Los Angeles</v>
      </c>
      <c r="EN42" s="68" t="n">
        <f aca="false">EN41+1</f>
        <v>38</v>
      </c>
      <c r="ER42" s="69" t="n">
        <f aca="false">SUMIF($A$3:$EG$3,"=TN",$A42:$EG42)</f>
        <v>47</v>
      </c>
      <c r="ES42" s="69" t="n">
        <f aca="false">M42</f>
        <v>28</v>
      </c>
      <c r="ET42" s="69" t="n">
        <f aca="false">SUMIF($A$3:$EG$3,"=TE",$A42:$EG42)</f>
        <v>231</v>
      </c>
      <c r="EU42" s="69" t="n">
        <f aca="false">SUMIF($A$3:$EG$3,"=TH",$A42:$EG42)</f>
        <v>217</v>
      </c>
      <c r="EV42" s="69" t="n">
        <f aca="false">SUMIF($A$3:$EG$3,"=TF",$A42:$EG42)</f>
        <v>205</v>
      </c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70"/>
    </row>
    <row r="43" s="72" customFormat="true" ht="15" hidden="false" customHeight="false" outlineLevel="0" collapsed="false">
      <c r="A43" s="71" t="n">
        <f aca="false">A42+1</f>
        <v>39</v>
      </c>
      <c r="B43" s="72" t="s">
        <v>206</v>
      </c>
      <c r="C43" s="72" t="s">
        <v>216</v>
      </c>
      <c r="D43" s="72" t="s">
        <v>217</v>
      </c>
      <c r="E43" s="72" t="s">
        <v>218</v>
      </c>
      <c r="J43" s="73"/>
      <c r="K43" s="73" t="n">
        <v>8</v>
      </c>
      <c r="L43" s="73"/>
      <c r="M43" s="73" t="n">
        <f aca="false">SUM(J43:L43)</f>
        <v>8</v>
      </c>
      <c r="N43" s="73" t="n">
        <f aca="false">R43+V43+Z43</f>
        <v>9</v>
      </c>
      <c r="O43" s="73" t="n">
        <f aca="false">S43+W43+AA43</f>
        <v>47</v>
      </c>
      <c r="P43" s="73" t="n">
        <f aca="false">T43+X43+AB43</f>
        <v>47</v>
      </c>
      <c r="Q43" s="73" t="n">
        <f aca="false">U43+Y43+AC43</f>
        <v>47</v>
      </c>
      <c r="R43" s="73" t="n">
        <v>5</v>
      </c>
      <c r="S43" s="73" t="n">
        <v>27</v>
      </c>
      <c r="T43" s="73" t="n">
        <v>27</v>
      </c>
      <c r="U43" s="73" t="n">
        <v>27</v>
      </c>
      <c r="V43" s="73" t="n">
        <v>4</v>
      </c>
      <c r="W43" s="73" t="n">
        <v>20</v>
      </c>
      <c r="X43" s="73" t="n">
        <v>20</v>
      </c>
      <c r="Y43" s="73" t="n">
        <v>20</v>
      </c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  <c r="EF43" s="73"/>
      <c r="EG43" s="73"/>
      <c r="EH43" s="73" t="n">
        <f aca="false">SUM(I43:L43)</f>
        <v>8</v>
      </c>
      <c r="EI43" s="73" t="n">
        <f aca="false">SUMIF($N$3:$EG$3,"=TF",$N43:$EG43)</f>
        <v>47</v>
      </c>
      <c r="EJ43" s="73" t="str">
        <f aca="false">IF($B43=$B44,"",SUMIF($B$5:$B$287,$B43,$EI$5:$EI$287))</f>
        <v/>
      </c>
      <c r="EK43" s="59" t="n">
        <f aca="false">IF(SUMIF($B$5:$B$287,$B43,$EI$5:$EI$287)=0,"", EI43/SUMIF($B$5:$B$287,$B43,$EI$5:$EI$287))</f>
        <v>0.0505920344456405</v>
      </c>
      <c r="EL43" s="60" t="n">
        <f aca="false">IF(EH43=0, "", EI43/EH43)</f>
        <v>5.875</v>
      </c>
      <c r="EM43" s="72" t="str">
        <f aca="false">B43</f>
        <v>Los Angeles</v>
      </c>
      <c r="EN43" s="72" t="n">
        <f aca="false">EN42+1</f>
        <v>39</v>
      </c>
      <c r="ER43" s="73" t="n">
        <f aca="false">SUMIF($A$3:$EG$3,"=TN",$A43:$EG43)</f>
        <v>9</v>
      </c>
      <c r="ES43" s="73" t="n">
        <f aca="false">M43</f>
        <v>8</v>
      </c>
      <c r="ET43" s="73" t="n">
        <f aca="false">SUMIF($A$3:$EG$3,"=TE",$A43:$EG43)</f>
        <v>47</v>
      </c>
      <c r="EU43" s="73" t="n">
        <f aca="false">SUMIF($A$3:$EG$3,"=TH",$A43:$EG43)</f>
        <v>47</v>
      </c>
      <c r="EV43" s="73" t="n">
        <f aca="false">SUMIF($A$3:$EG$3,"=TF",$A43:$EG43)</f>
        <v>47</v>
      </c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74"/>
    </row>
    <row r="44" s="68" customFormat="true" ht="15" hidden="false" customHeight="false" outlineLevel="0" collapsed="false">
      <c r="A44" s="67" t="n">
        <f aca="false">A43+1</f>
        <v>40</v>
      </c>
      <c r="B44" s="68" t="s">
        <v>206</v>
      </c>
      <c r="C44" s="68" t="s">
        <v>219</v>
      </c>
      <c r="D44" s="68" t="s">
        <v>220</v>
      </c>
      <c r="E44" s="68" t="s">
        <v>221</v>
      </c>
      <c r="F44" s="68" t="s">
        <v>222</v>
      </c>
      <c r="G44" s="68" t="s">
        <v>223</v>
      </c>
      <c r="J44" s="69"/>
      <c r="K44" s="69" t="n">
        <v>1</v>
      </c>
      <c r="L44" s="69"/>
      <c r="M44" s="69" t="n">
        <f aca="false">SUM(J44:L44)</f>
        <v>1</v>
      </c>
      <c r="N44" s="69" t="n">
        <f aca="false">R44+V44+Z44</f>
        <v>1</v>
      </c>
      <c r="O44" s="69" t="n">
        <f aca="false">S44+W44+AA44</f>
        <v>5</v>
      </c>
      <c r="P44" s="69" t="n">
        <f aca="false">T44+X44+AB44</f>
        <v>5</v>
      </c>
      <c r="Q44" s="69" t="n">
        <f aca="false">U44+Y44+AC44</f>
        <v>5</v>
      </c>
      <c r="R44" s="69" t="n">
        <v>1</v>
      </c>
      <c r="S44" s="69" t="n">
        <v>5</v>
      </c>
      <c r="T44" s="69" t="n">
        <v>5</v>
      </c>
      <c r="U44" s="69" t="n">
        <v>5</v>
      </c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69"/>
      <c r="CB44" s="69"/>
      <c r="CC44" s="69"/>
      <c r="CD44" s="69"/>
      <c r="CE44" s="69"/>
      <c r="CF44" s="69"/>
      <c r="CG44" s="69"/>
      <c r="CH44" s="69"/>
      <c r="CI44" s="69"/>
      <c r="CJ44" s="69"/>
      <c r="CK44" s="69"/>
      <c r="CL44" s="69"/>
      <c r="CM44" s="69"/>
      <c r="CN44" s="69"/>
      <c r="CO44" s="69"/>
      <c r="CP44" s="69"/>
      <c r="CQ44" s="69"/>
      <c r="CR44" s="69"/>
      <c r="CS44" s="6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  <c r="DR44" s="69"/>
      <c r="DS44" s="69"/>
      <c r="DT44" s="69"/>
      <c r="DU44" s="69"/>
      <c r="DV44" s="69"/>
      <c r="DW44" s="69"/>
      <c r="DX44" s="69"/>
      <c r="DY44" s="69"/>
      <c r="DZ44" s="69"/>
      <c r="EA44" s="69"/>
      <c r="EB44" s="69"/>
      <c r="EC44" s="69"/>
      <c r="ED44" s="69"/>
      <c r="EE44" s="69"/>
      <c r="EF44" s="69"/>
      <c r="EG44" s="69"/>
      <c r="EH44" s="69" t="n">
        <f aca="false">SUM(I44:L44)</f>
        <v>1</v>
      </c>
      <c r="EI44" s="69" t="n">
        <f aca="false">SUMIF($N$3:$EG$3,"=TF",$N44:$EG44)</f>
        <v>5</v>
      </c>
      <c r="EJ44" s="69" t="str">
        <f aca="false">IF($B44=$B45,"",SUMIF($B$5:$B$287,$B44,$EI$5:$EI$287))</f>
        <v/>
      </c>
      <c r="EK44" s="59" t="n">
        <f aca="false">IF(SUMIF($B$5:$B$287,$B44,$EI$5:$EI$287)=0,"", EI44/SUMIF($B$5:$B$287,$B44,$EI$5:$EI$287))</f>
        <v>0.00538213132400431</v>
      </c>
      <c r="EL44" s="60" t="n">
        <f aca="false">IF(EH44=0, "", EI44/EH44)</f>
        <v>5</v>
      </c>
      <c r="EM44" s="68" t="str">
        <f aca="false">B44</f>
        <v>Los Angeles</v>
      </c>
      <c r="EN44" s="68" t="n">
        <f aca="false">EN43+1</f>
        <v>40</v>
      </c>
      <c r="EP44" s="68" t="s">
        <v>224</v>
      </c>
      <c r="ER44" s="69" t="n">
        <f aca="false">SUMIF($A$3:$EG$3,"=TN",$A44:$EG44)</f>
        <v>1</v>
      </c>
      <c r="ES44" s="69" t="n">
        <f aca="false">M44</f>
        <v>1</v>
      </c>
      <c r="ET44" s="69" t="n">
        <f aca="false">SUMIF($A$3:$EG$3,"=TE",$A44:$EG44)</f>
        <v>5</v>
      </c>
      <c r="EU44" s="69" t="n">
        <f aca="false">SUMIF($A$3:$EG$3,"=TH",$A44:$EG44)</f>
        <v>5</v>
      </c>
      <c r="EV44" s="69" t="n">
        <f aca="false">SUMIF($A$3:$EG$3,"=TF",$A44:$EG44)</f>
        <v>5</v>
      </c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70"/>
    </row>
    <row r="45" s="72" customFormat="true" ht="15" hidden="false" customHeight="false" outlineLevel="0" collapsed="false">
      <c r="A45" s="71" t="n">
        <f aca="false">A44+1</f>
        <v>41</v>
      </c>
      <c r="B45" s="72" t="s">
        <v>206</v>
      </c>
      <c r="C45" s="72" t="s">
        <v>225</v>
      </c>
      <c r="D45" s="72" t="s">
        <v>226</v>
      </c>
      <c r="E45" s="72" t="s">
        <v>227</v>
      </c>
      <c r="J45" s="73"/>
      <c r="K45" s="73" t="n">
        <v>1</v>
      </c>
      <c r="L45" s="73"/>
      <c r="M45" s="73" t="n">
        <f aca="false">SUM(J45:L45)</f>
        <v>1</v>
      </c>
      <c r="N45" s="73" t="n">
        <f aca="false">R45+V45+Z45</f>
        <v>2</v>
      </c>
      <c r="O45" s="73" t="n">
        <f aca="false">S45+W45+AA45</f>
        <v>10</v>
      </c>
      <c r="P45" s="73" t="n">
        <f aca="false">T45+X45+AB45</f>
        <v>10</v>
      </c>
      <c r="Q45" s="73" t="n">
        <f aca="false">U45+Y45+AC45</f>
        <v>10</v>
      </c>
      <c r="R45" s="73" t="n">
        <v>1</v>
      </c>
      <c r="S45" s="73" t="n">
        <v>5</v>
      </c>
      <c r="T45" s="73" t="n">
        <v>5</v>
      </c>
      <c r="U45" s="73" t="n">
        <v>5</v>
      </c>
      <c r="V45" s="73" t="n">
        <v>1</v>
      </c>
      <c r="W45" s="73" t="n">
        <v>5</v>
      </c>
      <c r="X45" s="73" t="n">
        <v>5</v>
      </c>
      <c r="Y45" s="73" t="n">
        <v>5</v>
      </c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 t="n">
        <f aca="false">SUM(I45:L45)</f>
        <v>1</v>
      </c>
      <c r="EI45" s="73" t="n">
        <f aca="false">SUMIF($N$3:$EG$3,"=TF",$N45:$EG45)</f>
        <v>10</v>
      </c>
      <c r="EJ45" s="73" t="str">
        <f aca="false">IF($B45=$B46,"",SUMIF($B$5:$B$287,$B45,$EI$5:$EI$287))</f>
        <v/>
      </c>
      <c r="EK45" s="59" t="n">
        <f aca="false">IF(SUMIF($B$5:$B$287,$B45,$EI$5:$EI$287)=0,"", EI45/SUMIF($B$5:$B$287,$B45,$EI$5:$EI$287))</f>
        <v>0.0107642626480086</v>
      </c>
      <c r="EL45" s="60" t="n">
        <f aca="false">IF(EH45=0, "", EI45/EH45)</f>
        <v>10</v>
      </c>
      <c r="EM45" s="72" t="str">
        <f aca="false">B45</f>
        <v>Los Angeles</v>
      </c>
      <c r="EN45" s="72" t="n">
        <f aca="false">EN44+1</f>
        <v>41</v>
      </c>
      <c r="ER45" s="73" t="n">
        <f aca="false">SUMIF($A$3:$EG$3,"=TN",$A45:$EG45)</f>
        <v>2</v>
      </c>
      <c r="ES45" s="73" t="n">
        <f aca="false">M45</f>
        <v>1</v>
      </c>
      <c r="ET45" s="73" t="n">
        <f aca="false">SUMIF($A$3:$EG$3,"=TE",$A45:$EG45)</f>
        <v>10</v>
      </c>
      <c r="EU45" s="73" t="n">
        <f aca="false">SUMIF($A$3:$EG$3,"=TH",$A45:$EG45)</f>
        <v>10</v>
      </c>
      <c r="EV45" s="73" t="n">
        <f aca="false">SUMIF($A$3:$EG$3,"=TF",$A45:$EG45)</f>
        <v>10</v>
      </c>
      <c r="XEG45" s="0"/>
      <c r="XEH45" s="0"/>
      <c r="XEI45" s="0"/>
      <c r="XEJ45" s="0"/>
      <c r="XEK45" s="0"/>
      <c r="XEL45" s="0"/>
      <c r="XEM45" s="0"/>
      <c r="XEN45" s="0"/>
      <c r="XEO45" s="0"/>
      <c r="XEP45" s="0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  <c r="XFD45" s="74"/>
    </row>
    <row r="46" s="68" customFormat="true" ht="15" hidden="false" customHeight="false" outlineLevel="0" collapsed="false">
      <c r="A46" s="67" t="n">
        <f aca="false">A45+1</f>
        <v>42</v>
      </c>
      <c r="B46" s="68" t="s">
        <v>206</v>
      </c>
      <c r="C46" s="68" t="s">
        <v>228</v>
      </c>
      <c r="D46" s="68" t="s">
        <v>211</v>
      </c>
      <c r="E46" s="68" t="s">
        <v>212</v>
      </c>
      <c r="J46" s="69"/>
      <c r="K46" s="69" t="n">
        <v>34</v>
      </c>
      <c r="L46" s="69"/>
      <c r="M46" s="69" t="n">
        <f aca="false">SUM(J46:L46)</f>
        <v>34</v>
      </c>
      <c r="N46" s="69" t="n">
        <f aca="false">R46+V46+Z46</f>
        <v>42</v>
      </c>
      <c r="O46" s="69" t="n">
        <f aca="false">S46+W46+AA46</f>
        <v>194</v>
      </c>
      <c r="P46" s="69" t="n">
        <f aca="false">T46+X46+AB46</f>
        <v>160</v>
      </c>
      <c r="Q46" s="69" t="n">
        <f aca="false">U46+Y46+AC46</f>
        <v>158</v>
      </c>
      <c r="R46" s="69" t="n">
        <v>31</v>
      </c>
      <c r="S46" s="69" t="n">
        <v>152</v>
      </c>
      <c r="T46" s="69" t="n">
        <v>127</v>
      </c>
      <c r="U46" s="69" t="n">
        <v>126</v>
      </c>
      <c r="V46" s="69" t="n">
        <v>11</v>
      </c>
      <c r="W46" s="69" t="n">
        <v>42</v>
      </c>
      <c r="X46" s="69" t="n">
        <v>33</v>
      </c>
      <c r="Y46" s="69" t="n">
        <v>32</v>
      </c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69"/>
      <c r="CB46" s="69"/>
      <c r="CC46" s="69"/>
      <c r="CD46" s="69"/>
      <c r="CE46" s="69"/>
      <c r="CF46" s="69"/>
      <c r="CG46" s="69"/>
      <c r="CH46" s="69"/>
      <c r="CI46" s="69"/>
      <c r="CJ46" s="69"/>
      <c r="CK46" s="69"/>
      <c r="CL46" s="69"/>
      <c r="CM46" s="69"/>
      <c r="CN46" s="69"/>
      <c r="CO46" s="69"/>
      <c r="CP46" s="69"/>
      <c r="CQ46" s="69"/>
      <c r="CR46" s="69"/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 t="n">
        <v>2</v>
      </c>
      <c r="DO46" s="69" t="n">
        <v>8</v>
      </c>
      <c r="DP46" s="69" t="n">
        <v>8</v>
      </c>
      <c r="DQ46" s="69" t="n">
        <v>8</v>
      </c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69"/>
      <c r="EG46" s="69"/>
      <c r="EH46" s="69" t="n">
        <f aca="false">SUM(I46:L46)</f>
        <v>34</v>
      </c>
      <c r="EI46" s="69" t="n">
        <f aca="false">SUMIF($N$3:$EG$3,"=TF",$N46:$EG46)</f>
        <v>166</v>
      </c>
      <c r="EJ46" s="69" t="str">
        <f aca="false">IF($B46=$B47,"",SUMIF($B$5:$B$287,$B46,$EI$5:$EI$287))</f>
        <v/>
      </c>
      <c r="EK46" s="59" t="n">
        <f aca="false">IF(SUMIF($B$5:$B$287,$B46,$EI$5:$EI$287)=0,"", EI46/SUMIF($B$5:$B$287,$B46,$EI$5:$EI$287))</f>
        <v>0.178686759956943</v>
      </c>
      <c r="EL46" s="60" t="n">
        <f aca="false">IF(EH46=0, "", EI46/EH46)</f>
        <v>4.88235294117647</v>
      </c>
      <c r="EM46" s="68" t="str">
        <f aca="false">B46</f>
        <v>Los Angeles</v>
      </c>
      <c r="EN46" s="68" t="n">
        <f aca="false">EN45+1</f>
        <v>42</v>
      </c>
      <c r="ER46" s="69" t="n">
        <f aca="false">SUMIF($A$3:$EG$3,"=TN",$A46:$EG46)</f>
        <v>44</v>
      </c>
      <c r="ES46" s="69" t="n">
        <f aca="false">M46</f>
        <v>34</v>
      </c>
      <c r="ET46" s="69" t="n">
        <f aca="false">SUMIF($A$3:$EG$3,"=TE",$A46:$EG46)</f>
        <v>202</v>
      </c>
      <c r="EU46" s="69" t="n">
        <f aca="false">SUMIF($A$3:$EG$3,"=TH",$A46:$EG46)</f>
        <v>168</v>
      </c>
      <c r="EV46" s="69" t="n">
        <f aca="false">SUMIF($A$3:$EG$3,"=TF",$A46:$EG46)</f>
        <v>166</v>
      </c>
      <c r="XEG46" s="0"/>
      <c r="XEH46" s="0"/>
      <c r="XEI46" s="0"/>
      <c r="XEJ46" s="0"/>
      <c r="XEK46" s="0"/>
      <c r="XEL46" s="0"/>
      <c r="XEM46" s="0"/>
      <c r="XEN46" s="0"/>
      <c r="XEO46" s="0"/>
      <c r="XEP46" s="0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  <c r="XFD46" s="70"/>
    </row>
    <row r="47" s="72" customFormat="true" ht="15" hidden="false" customHeight="false" outlineLevel="0" collapsed="false">
      <c r="A47" s="71" t="n">
        <f aca="false">A46+1</f>
        <v>43</v>
      </c>
      <c r="B47" s="72" t="s">
        <v>206</v>
      </c>
      <c r="C47" s="72" t="s">
        <v>229</v>
      </c>
      <c r="D47" s="72" t="s">
        <v>211</v>
      </c>
      <c r="E47" s="72" t="s">
        <v>212</v>
      </c>
      <c r="J47" s="73"/>
      <c r="K47" s="73" t="n">
        <v>18</v>
      </c>
      <c r="L47" s="73"/>
      <c r="M47" s="73" t="n">
        <f aca="false">SUM(J47:L47)</f>
        <v>18</v>
      </c>
      <c r="N47" s="73" t="n">
        <f aca="false">R47+V47+Z47</f>
        <v>22</v>
      </c>
      <c r="O47" s="73" t="n">
        <f aca="false">S47+W47+AA47</f>
        <v>110</v>
      </c>
      <c r="P47" s="73" t="n">
        <f aca="false">T47+X47+AB47</f>
        <v>96</v>
      </c>
      <c r="Q47" s="73" t="n">
        <f aca="false">U47+Y47+AC47</f>
        <v>92</v>
      </c>
      <c r="R47" s="73" t="n">
        <v>17</v>
      </c>
      <c r="S47" s="73" t="n">
        <v>86</v>
      </c>
      <c r="T47" s="73" t="n">
        <v>75</v>
      </c>
      <c r="U47" s="73" t="n">
        <v>71</v>
      </c>
      <c r="V47" s="73" t="n">
        <v>5</v>
      </c>
      <c r="W47" s="73" t="n">
        <v>24</v>
      </c>
      <c r="X47" s="73" t="n">
        <v>21</v>
      </c>
      <c r="Y47" s="73" t="n">
        <v>21</v>
      </c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 t="n">
        <v>1</v>
      </c>
      <c r="DO47" s="73" t="n">
        <v>6</v>
      </c>
      <c r="DP47" s="73" t="n">
        <v>6</v>
      </c>
      <c r="DQ47" s="73" t="n">
        <v>5</v>
      </c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 t="n">
        <f aca="false">SUM(I47:L47)</f>
        <v>18</v>
      </c>
      <c r="EI47" s="73" t="n">
        <f aca="false">SUMIF($N$3:$EG$3,"=TF",$N47:$EG47)</f>
        <v>97</v>
      </c>
      <c r="EJ47" s="73" t="str">
        <f aca="false">IF($B47=$B48,"",SUMIF($B$5:$B$287,$B47,$EI$5:$EI$287))</f>
        <v/>
      </c>
      <c r="EK47" s="59" t="n">
        <f aca="false">IF(SUMIF($B$5:$B$287,$B47,$EI$5:$EI$287)=0,"", EI47/SUMIF($B$5:$B$287,$B47,$EI$5:$EI$287))</f>
        <v>0.104413347685684</v>
      </c>
      <c r="EL47" s="60" t="n">
        <f aca="false">IF(EH47=0, "", EI47/EH47)</f>
        <v>5.38888888888889</v>
      </c>
      <c r="EM47" s="72" t="str">
        <f aca="false">B47</f>
        <v>Los Angeles</v>
      </c>
      <c r="EN47" s="72" t="n">
        <f aca="false">EN46+1</f>
        <v>43</v>
      </c>
      <c r="ER47" s="73" t="n">
        <f aca="false">SUMIF($A$3:$EG$3,"=TN",$A47:$EG47)</f>
        <v>23</v>
      </c>
      <c r="ES47" s="73" t="n">
        <f aca="false">M47</f>
        <v>18</v>
      </c>
      <c r="ET47" s="73" t="n">
        <f aca="false">SUMIF($A$3:$EG$3,"=TE",$A47:$EG47)</f>
        <v>116</v>
      </c>
      <c r="EU47" s="73" t="n">
        <f aca="false">SUMIF($A$3:$EG$3,"=TH",$A47:$EG47)</f>
        <v>102</v>
      </c>
      <c r="EV47" s="73" t="n">
        <f aca="false">SUMIF($A$3:$EG$3,"=TF",$A47:$EG47)</f>
        <v>97</v>
      </c>
      <c r="XEG47" s="0"/>
      <c r="XEH47" s="0"/>
      <c r="XEI47" s="0"/>
      <c r="XEJ47" s="0"/>
      <c r="XEK47" s="0"/>
      <c r="XEL47" s="0"/>
      <c r="XEM47" s="0"/>
      <c r="XEN47" s="0"/>
      <c r="XEO47" s="0"/>
      <c r="XEP47" s="0"/>
      <c r="XEQ47" s="0"/>
      <c r="XER47" s="0"/>
      <c r="XES47" s="0"/>
      <c r="XET47" s="0"/>
      <c r="XEU47" s="0"/>
      <c r="XEV47" s="0"/>
      <c r="XEW47" s="0"/>
      <c r="XEX47" s="0"/>
      <c r="XEY47" s="0"/>
      <c r="XEZ47" s="0"/>
      <c r="XFA47" s="0"/>
      <c r="XFB47" s="0"/>
      <c r="XFC47" s="0"/>
      <c r="XFD47" s="74"/>
    </row>
    <row r="48" s="68" customFormat="true" ht="15" hidden="false" customHeight="false" outlineLevel="0" collapsed="false">
      <c r="A48" s="67" t="n">
        <f aca="false">A47+1</f>
        <v>44</v>
      </c>
      <c r="B48" s="68" t="s">
        <v>206</v>
      </c>
      <c r="C48" s="68" t="s">
        <v>230</v>
      </c>
      <c r="D48" s="68" t="s">
        <v>208</v>
      </c>
      <c r="E48" s="68" t="s">
        <v>209</v>
      </c>
      <c r="J48" s="69"/>
      <c r="K48" s="69" t="n">
        <v>4</v>
      </c>
      <c r="L48" s="69"/>
      <c r="M48" s="69" t="n">
        <f aca="false">SUM(J48:L48)</f>
        <v>4</v>
      </c>
      <c r="N48" s="69" t="n">
        <f aca="false">R48+V48+Z48</f>
        <v>3</v>
      </c>
      <c r="O48" s="69" t="n">
        <f aca="false">S48+W48+AA48</f>
        <v>17</v>
      </c>
      <c r="P48" s="69" t="n">
        <f aca="false">T48+X48+AB48</f>
        <v>17</v>
      </c>
      <c r="Q48" s="69" t="n">
        <f aca="false">U48+Y48+AC48</f>
        <v>16</v>
      </c>
      <c r="R48" s="69" t="n">
        <v>3</v>
      </c>
      <c r="S48" s="69" t="n">
        <v>17</v>
      </c>
      <c r="T48" s="69" t="n">
        <v>17</v>
      </c>
      <c r="U48" s="69" t="n">
        <v>16</v>
      </c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 t="n">
        <v>1</v>
      </c>
      <c r="CA48" s="69" t="n">
        <v>5</v>
      </c>
      <c r="CB48" s="69" t="n">
        <v>0</v>
      </c>
      <c r="CC48" s="69" t="n">
        <v>0</v>
      </c>
      <c r="CD48" s="69"/>
      <c r="CE48" s="69"/>
      <c r="CF48" s="69"/>
      <c r="CG48" s="69"/>
      <c r="CH48" s="69"/>
      <c r="CI48" s="69"/>
      <c r="CJ48" s="69"/>
      <c r="CK48" s="69"/>
      <c r="CL48" s="69"/>
      <c r="CM48" s="69"/>
      <c r="CN48" s="69"/>
      <c r="CO48" s="69"/>
      <c r="CP48" s="69"/>
      <c r="CQ48" s="69"/>
      <c r="CR48" s="69"/>
      <c r="CS48" s="69"/>
      <c r="CT48" s="69"/>
      <c r="CU48" s="69"/>
      <c r="CV48" s="69"/>
      <c r="CW48" s="69"/>
      <c r="CX48" s="69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69"/>
      <c r="DJ48" s="69"/>
      <c r="DK48" s="69"/>
      <c r="DL48" s="69"/>
      <c r="DM48" s="69"/>
      <c r="DN48" s="69"/>
      <c r="DO48" s="69"/>
      <c r="DP48" s="69"/>
      <c r="DQ48" s="69"/>
      <c r="DR48" s="69"/>
      <c r="DS48" s="69"/>
      <c r="DT48" s="69"/>
      <c r="DU48" s="69"/>
      <c r="DV48" s="69"/>
      <c r="DW48" s="69"/>
      <c r="DX48" s="69"/>
      <c r="DY48" s="69"/>
      <c r="DZ48" s="69"/>
      <c r="EA48" s="69"/>
      <c r="EB48" s="69"/>
      <c r="EC48" s="69"/>
      <c r="ED48" s="69"/>
      <c r="EE48" s="69"/>
      <c r="EF48" s="69"/>
      <c r="EG48" s="69"/>
      <c r="EH48" s="69" t="n">
        <f aca="false">SUM(I48:L48)</f>
        <v>4</v>
      </c>
      <c r="EI48" s="69" t="n">
        <f aca="false">SUMIF($N$3:$EG$3,"=TF",$N48:$EG48)</f>
        <v>16</v>
      </c>
      <c r="EJ48" s="69" t="str">
        <f aca="false">IF($B48=$B49,"",SUMIF($B$5:$B$287,$B48,$EI$5:$EI$287))</f>
        <v/>
      </c>
      <c r="EK48" s="59" t="n">
        <f aca="false">IF(SUMIF($B$5:$B$287,$B48,$EI$5:$EI$287)=0,"", EI48/SUMIF($B$5:$B$287,$B48,$EI$5:$EI$287))</f>
        <v>0.0172228202368138</v>
      </c>
      <c r="EL48" s="60" t="n">
        <f aca="false">IF(EH48=0, "", EI48/EH48)</f>
        <v>4</v>
      </c>
      <c r="EM48" s="68" t="str">
        <f aca="false">B48</f>
        <v>Los Angeles</v>
      </c>
      <c r="EN48" s="68" t="n">
        <f aca="false">EN47+1</f>
        <v>44</v>
      </c>
      <c r="ER48" s="69" t="n">
        <f aca="false">SUMIF($A$3:$EG$3,"=TN",$A48:$EG48)</f>
        <v>4</v>
      </c>
      <c r="ES48" s="69" t="n">
        <f aca="false">M48</f>
        <v>4</v>
      </c>
      <c r="ET48" s="69" t="n">
        <f aca="false">SUMIF($A$3:$EG$3,"=TE",$A48:$EG48)</f>
        <v>22</v>
      </c>
      <c r="EU48" s="69" t="n">
        <f aca="false">SUMIF($A$3:$EG$3,"=TH",$A48:$EG48)</f>
        <v>17</v>
      </c>
      <c r="EV48" s="69" t="n">
        <f aca="false">SUMIF($A$3:$EG$3,"=TF",$A48:$EG48)</f>
        <v>16</v>
      </c>
      <c r="XEG48" s="0"/>
      <c r="XEH48" s="0"/>
      <c r="XEI48" s="0"/>
      <c r="XEJ48" s="0"/>
      <c r="XEK48" s="0"/>
      <c r="XEL48" s="0"/>
      <c r="XEM48" s="0"/>
      <c r="XEN48" s="0"/>
      <c r="XEO48" s="0"/>
      <c r="XEP48" s="0"/>
      <c r="XEQ48" s="0"/>
      <c r="XER48" s="0"/>
      <c r="XES48" s="0"/>
      <c r="XET48" s="0"/>
      <c r="XEU48" s="0"/>
      <c r="XEV48" s="0"/>
      <c r="XEW48" s="0"/>
      <c r="XEX48" s="0"/>
      <c r="XEY48" s="0"/>
      <c r="XEZ48" s="0"/>
      <c r="XFA48" s="0"/>
      <c r="XFB48" s="0"/>
      <c r="XFC48" s="0"/>
      <c r="XFD48" s="70"/>
    </row>
    <row r="49" s="72" customFormat="true" ht="15" hidden="false" customHeight="false" outlineLevel="0" collapsed="false">
      <c r="A49" s="71" t="n">
        <f aca="false">A48+1</f>
        <v>45</v>
      </c>
      <c r="B49" s="72" t="s">
        <v>206</v>
      </c>
      <c r="C49" s="72" t="s">
        <v>231</v>
      </c>
      <c r="D49" s="72" t="s">
        <v>220</v>
      </c>
      <c r="E49" s="72" t="s">
        <v>221</v>
      </c>
      <c r="G49" s="72" t="s">
        <v>232</v>
      </c>
      <c r="J49" s="73"/>
      <c r="K49" s="73" t="n">
        <v>29</v>
      </c>
      <c r="L49" s="73"/>
      <c r="M49" s="73" t="n">
        <f aca="false">SUM(J49:L49)</f>
        <v>29</v>
      </c>
      <c r="N49" s="73" t="n">
        <f aca="false">R49+V49+Z49</f>
        <v>30</v>
      </c>
      <c r="O49" s="73" t="n">
        <f aca="false">S49+W49+AA49</f>
        <v>150</v>
      </c>
      <c r="P49" s="73" t="n">
        <f aca="false">T49+X49+AB49</f>
        <v>122</v>
      </c>
      <c r="Q49" s="73" t="n">
        <f aca="false">U49+Y49+AC49</f>
        <v>121</v>
      </c>
      <c r="R49" s="73" t="n">
        <v>29</v>
      </c>
      <c r="S49" s="73" t="n">
        <v>146</v>
      </c>
      <c r="T49" s="73" t="n">
        <v>118</v>
      </c>
      <c r="U49" s="73" t="n">
        <v>117</v>
      </c>
      <c r="V49" s="73" t="n">
        <v>1</v>
      </c>
      <c r="W49" s="73" t="n">
        <v>4</v>
      </c>
      <c r="X49" s="73" t="n">
        <v>4</v>
      </c>
      <c r="Y49" s="73" t="n">
        <v>4</v>
      </c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 t="n">
        <f aca="false">SUM(I49:L49)</f>
        <v>29</v>
      </c>
      <c r="EI49" s="73" t="n">
        <f aca="false">SUMIF($N$3:$EG$3,"=TF",$N49:$EG49)</f>
        <v>121</v>
      </c>
      <c r="EJ49" s="73" t="str">
        <f aca="false">IF($B49=$B50,"",SUMIF($B$5:$B$287,$B49,$EI$5:$EI$287))</f>
        <v/>
      </c>
      <c r="EK49" s="59" t="n">
        <f aca="false">IF(SUMIF($B$5:$B$287,$B49,$EI$5:$EI$287)=0,"", EI49/SUMIF($B$5:$B$287,$B49,$EI$5:$EI$287))</f>
        <v>0.130247578040904</v>
      </c>
      <c r="EL49" s="60" t="n">
        <f aca="false">IF(EH49=0, "", EI49/EH49)</f>
        <v>4.17241379310345</v>
      </c>
      <c r="EM49" s="72" t="str">
        <f aca="false">B49</f>
        <v>Los Angeles</v>
      </c>
      <c r="EN49" s="72" t="n">
        <f aca="false">EN48+1</f>
        <v>45</v>
      </c>
      <c r="EP49" s="72" t="s">
        <v>233</v>
      </c>
      <c r="ER49" s="73" t="n">
        <f aca="false">SUMIF($A$3:$EG$3,"=TN",$A49:$EG49)</f>
        <v>30</v>
      </c>
      <c r="ES49" s="73" t="n">
        <f aca="false">M49</f>
        <v>29</v>
      </c>
      <c r="ET49" s="73" t="n">
        <f aca="false">SUMIF($A$3:$EG$3,"=TE",$A49:$EG49)</f>
        <v>150</v>
      </c>
      <c r="EU49" s="73" t="n">
        <f aca="false">SUMIF($A$3:$EG$3,"=TH",$A49:$EG49)</f>
        <v>122</v>
      </c>
      <c r="EV49" s="73" t="n">
        <f aca="false">SUMIF($A$3:$EG$3,"=TF",$A49:$EG49)</f>
        <v>121</v>
      </c>
      <c r="XEG49" s="0"/>
      <c r="XEH49" s="0"/>
      <c r="XEI49" s="0"/>
      <c r="XEJ49" s="0"/>
      <c r="XEK49" s="0"/>
      <c r="XEL49" s="0"/>
      <c r="XEM49" s="0"/>
      <c r="XEN49" s="0"/>
      <c r="XEO49" s="0"/>
      <c r="XEP49" s="0"/>
      <c r="XEQ49" s="0"/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  <c r="XFD49" s="74"/>
    </row>
    <row r="50" s="68" customFormat="true" ht="15" hidden="false" customHeight="false" outlineLevel="0" collapsed="false">
      <c r="A50" s="67" t="n">
        <f aca="false">A49+1</f>
        <v>46</v>
      </c>
      <c r="B50" s="68" t="s">
        <v>206</v>
      </c>
      <c r="C50" s="68" t="s">
        <v>234</v>
      </c>
      <c r="D50" s="68" t="s">
        <v>235</v>
      </c>
      <c r="E50" s="68" t="s">
        <v>236</v>
      </c>
      <c r="J50" s="69"/>
      <c r="K50" s="69" t="n">
        <v>10</v>
      </c>
      <c r="L50" s="69"/>
      <c r="M50" s="69" t="n">
        <f aca="false">SUM(J50:L50)</f>
        <v>10</v>
      </c>
      <c r="N50" s="69" t="n">
        <f aca="false">R50+V50+Z50</f>
        <v>12</v>
      </c>
      <c r="O50" s="69" t="n">
        <f aca="false">S50+W50+AA50</f>
        <v>59</v>
      </c>
      <c r="P50" s="69" t="n">
        <f aca="false">T50+X50+AB50</f>
        <v>51</v>
      </c>
      <c r="Q50" s="69" t="n">
        <f aca="false">U50+Y50+AC50</f>
        <v>47</v>
      </c>
      <c r="R50" s="69" t="n">
        <v>10</v>
      </c>
      <c r="S50" s="69" t="n">
        <v>49</v>
      </c>
      <c r="T50" s="69" t="n">
        <v>42</v>
      </c>
      <c r="U50" s="69" t="n">
        <v>38</v>
      </c>
      <c r="V50" s="69" t="n">
        <v>2</v>
      </c>
      <c r="W50" s="69" t="n">
        <v>10</v>
      </c>
      <c r="X50" s="69" t="n">
        <v>9</v>
      </c>
      <c r="Y50" s="69" t="n">
        <v>9</v>
      </c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69"/>
      <c r="CB50" s="69"/>
      <c r="CC50" s="69"/>
      <c r="CD50" s="69"/>
      <c r="CE50" s="69"/>
      <c r="CF50" s="69"/>
      <c r="CG50" s="69"/>
      <c r="CH50" s="69"/>
      <c r="CI50" s="69"/>
      <c r="CJ50" s="69"/>
      <c r="CK50" s="69"/>
      <c r="CL50" s="69"/>
      <c r="CM50" s="69"/>
      <c r="CN50" s="69"/>
      <c r="CO50" s="69"/>
      <c r="CP50" s="69"/>
      <c r="CQ50" s="69"/>
      <c r="CR50" s="69"/>
      <c r="CS50" s="69"/>
      <c r="CT50" s="69"/>
      <c r="CU50" s="69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 t="n">
        <f aca="false">SUM(I50:L50)</f>
        <v>10</v>
      </c>
      <c r="EI50" s="69" t="n">
        <f aca="false">SUMIF($N$3:$EG$3,"=TF",$N50:$EG50)</f>
        <v>47</v>
      </c>
      <c r="EJ50" s="69" t="str">
        <f aca="false">IF($B50=$B51,"",SUMIF($B$5:$B$287,$B50,$EI$5:$EI$287))</f>
        <v/>
      </c>
      <c r="EK50" s="59" t="n">
        <f aca="false">IF(SUMIF($B$5:$B$287,$B50,$EI$5:$EI$287)=0,"", EI50/SUMIF($B$5:$B$287,$B50,$EI$5:$EI$287))</f>
        <v>0.0505920344456405</v>
      </c>
      <c r="EL50" s="60" t="n">
        <f aca="false">IF(EH50=0, "", EI50/EH50)</f>
        <v>4.7</v>
      </c>
      <c r="EM50" s="68" t="str">
        <f aca="false">B50</f>
        <v>Los Angeles</v>
      </c>
      <c r="EN50" s="68" t="n">
        <f aca="false">EN49+1</f>
        <v>46</v>
      </c>
      <c r="ER50" s="69" t="n">
        <f aca="false">SUMIF($A$3:$EG$3,"=TN",$A50:$EG50)</f>
        <v>12</v>
      </c>
      <c r="ES50" s="69" t="n">
        <f aca="false">M50</f>
        <v>10</v>
      </c>
      <c r="ET50" s="69" t="n">
        <f aca="false">SUMIF($A$3:$EG$3,"=TE",$A50:$EG50)</f>
        <v>59</v>
      </c>
      <c r="EU50" s="69" t="n">
        <f aca="false">SUMIF($A$3:$EG$3,"=TH",$A50:$EG50)</f>
        <v>51</v>
      </c>
      <c r="EV50" s="69" t="n">
        <f aca="false">SUMIF($A$3:$EG$3,"=TF",$A50:$EG50)</f>
        <v>47</v>
      </c>
      <c r="XEG50" s="0"/>
      <c r="XEH50" s="0"/>
      <c r="XEI50" s="0"/>
      <c r="XEJ50" s="0"/>
      <c r="XEK50" s="0"/>
      <c r="XEL50" s="0"/>
      <c r="XEM50" s="0"/>
      <c r="XEN50" s="0"/>
      <c r="XEO50" s="0"/>
      <c r="XEP50" s="0"/>
      <c r="XEQ50" s="0"/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  <c r="XFD50" s="70"/>
    </row>
    <row r="51" s="72" customFormat="true" ht="15" hidden="false" customHeight="false" outlineLevel="0" collapsed="false">
      <c r="A51" s="71" t="n">
        <f aca="false">A50+1</f>
        <v>47</v>
      </c>
      <c r="B51" s="72" t="s">
        <v>206</v>
      </c>
      <c r="C51" s="72" t="s">
        <v>237</v>
      </c>
      <c r="D51" s="72" t="s">
        <v>238</v>
      </c>
      <c r="E51" s="72" t="s">
        <v>239</v>
      </c>
      <c r="J51" s="73"/>
      <c r="K51" s="73" t="n">
        <v>18</v>
      </c>
      <c r="L51" s="73"/>
      <c r="M51" s="73" t="n">
        <f aca="false">SUM(J51:L51)</f>
        <v>18</v>
      </c>
      <c r="N51" s="73" t="n">
        <f aca="false">R51+V51+Z51</f>
        <v>11</v>
      </c>
      <c r="O51" s="73" t="n">
        <f aca="false">S51+W51+AA51</f>
        <v>53</v>
      </c>
      <c r="P51" s="73" t="n">
        <f aca="false">T51+X51+AB51</f>
        <v>46</v>
      </c>
      <c r="Q51" s="73" t="n">
        <f aca="false">U51+Y51+AC51</f>
        <v>42</v>
      </c>
      <c r="R51" s="73" t="n">
        <v>8</v>
      </c>
      <c r="S51" s="73" t="n">
        <v>37</v>
      </c>
      <c r="T51" s="73" t="n">
        <v>35</v>
      </c>
      <c r="U51" s="73" t="n">
        <v>31</v>
      </c>
      <c r="V51" s="73" t="n">
        <v>3</v>
      </c>
      <c r="W51" s="73" t="n">
        <v>16</v>
      </c>
      <c r="X51" s="73" t="n">
        <v>11</v>
      </c>
      <c r="Y51" s="73" t="n">
        <v>11</v>
      </c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 t="n">
        <v>3</v>
      </c>
      <c r="DW51" s="73" t="n">
        <v>7</v>
      </c>
      <c r="DX51" s="73" t="n">
        <v>5</v>
      </c>
      <c r="DY51" s="73"/>
      <c r="DZ51" s="73"/>
      <c r="EA51" s="73"/>
      <c r="EB51" s="73"/>
      <c r="EC51" s="73"/>
      <c r="ED51" s="73"/>
      <c r="EE51" s="73"/>
      <c r="EF51" s="73"/>
      <c r="EG51" s="73"/>
      <c r="EH51" s="73" t="n">
        <f aca="false">SUM(I51:L51)</f>
        <v>18</v>
      </c>
      <c r="EI51" s="73" t="n">
        <f aca="false">SUMIF($N$3:$EG$3,"=TF",$N51:$EG51)</f>
        <v>42</v>
      </c>
      <c r="EJ51" s="73" t="str">
        <f aca="false">IF($B51=$B52,"",SUMIF($B$5:$B$287,$B51,$EI$5:$EI$287))</f>
        <v/>
      </c>
      <c r="EK51" s="59" t="n">
        <f aca="false">IF(SUMIF($B$5:$B$287,$B51,$EI$5:$EI$287)=0,"", EI51/SUMIF($B$5:$B$287,$B51,$EI$5:$EI$287))</f>
        <v>0.0452099031216362</v>
      </c>
      <c r="EL51" s="60" t="n">
        <f aca="false">IF(EH51=0, "", EI51/EH51)</f>
        <v>2.33333333333333</v>
      </c>
      <c r="EM51" s="72" t="str">
        <f aca="false">B51</f>
        <v>Los Angeles</v>
      </c>
      <c r="EN51" s="72" t="n">
        <f aca="false">EN50+1</f>
        <v>47</v>
      </c>
      <c r="ER51" s="73" t="n">
        <f aca="false">SUMIF($A$3:$EG$3,"=TN",$A51:$EG51)</f>
        <v>14</v>
      </c>
      <c r="ES51" s="73" t="n">
        <f aca="false">M51</f>
        <v>18</v>
      </c>
      <c r="ET51" s="73" t="n">
        <f aca="false">SUMIF($A$3:$EG$3,"=TE",$A51:$EG51)</f>
        <v>60</v>
      </c>
      <c r="EU51" s="73" t="n">
        <f aca="false">SUMIF($A$3:$EG$3,"=TH",$A51:$EG51)</f>
        <v>51</v>
      </c>
      <c r="EV51" s="73" t="n">
        <f aca="false">SUMIF($A$3:$EG$3,"=TF",$A51:$EG51)</f>
        <v>42</v>
      </c>
      <c r="XEG51" s="0"/>
      <c r="XEH51" s="0"/>
      <c r="XEI51" s="0"/>
      <c r="XEJ51" s="0"/>
      <c r="XEK51" s="0"/>
      <c r="XEL51" s="0"/>
      <c r="XEM51" s="0"/>
      <c r="XEN51" s="0"/>
      <c r="XEO51" s="0"/>
      <c r="XEP51" s="0"/>
      <c r="XEQ51" s="0"/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  <c r="XFD51" s="74"/>
    </row>
    <row r="52" s="68" customFormat="true" ht="15" hidden="false" customHeight="false" outlineLevel="0" collapsed="false">
      <c r="A52" s="67" t="n">
        <f aca="false">A51+1</f>
        <v>48</v>
      </c>
      <c r="B52" s="68" t="s">
        <v>206</v>
      </c>
      <c r="C52" s="68" t="s">
        <v>240</v>
      </c>
      <c r="D52" s="68" t="s">
        <v>217</v>
      </c>
      <c r="E52" s="68" t="s">
        <v>218</v>
      </c>
      <c r="J52" s="69"/>
      <c r="K52" s="69" t="n">
        <v>3</v>
      </c>
      <c r="L52" s="69"/>
      <c r="M52" s="69" t="n">
        <f aca="false">SUM(J52:L52)</f>
        <v>3</v>
      </c>
      <c r="N52" s="69" t="n">
        <f aca="false">R52+V52+Z52</f>
        <v>0</v>
      </c>
      <c r="O52" s="69" t="n">
        <f aca="false">S52+W52+AA52</f>
        <v>0</v>
      </c>
      <c r="P52" s="69" t="n">
        <f aca="false">T52+X52+AB52</f>
        <v>0</v>
      </c>
      <c r="Q52" s="69" t="n">
        <f aca="false">U52+Y52+AC52</f>
        <v>0</v>
      </c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69"/>
      <c r="CC52" s="69"/>
      <c r="CD52" s="69" t="n">
        <v>1</v>
      </c>
      <c r="CE52" s="69" t="n">
        <v>3</v>
      </c>
      <c r="CF52" s="69" t="n">
        <v>3</v>
      </c>
      <c r="CG52" s="69" t="n">
        <v>3</v>
      </c>
      <c r="CH52" s="69"/>
      <c r="CI52" s="69"/>
      <c r="CJ52" s="69"/>
      <c r="CK52" s="69"/>
      <c r="CL52" s="69"/>
      <c r="CM52" s="69"/>
      <c r="CN52" s="69"/>
      <c r="CO52" s="69"/>
      <c r="CP52" s="69"/>
      <c r="CQ52" s="69"/>
      <c r="CR52" s="69"/>
      <c r="CS52" s="69"/>
      <c r="CT52" s="69"/>
      <c r="CU52" s="69"/>
      <c r="CV52" s="69"/>
      <c r="CW52" s="69"/>
      <c r="CX52" s="69" t="n">
        <v>1</v>
      </c>
      <c r="CY52" s="69" t="n">
        <v>4</v>
      </c>
      <c r="CZ52" s="69" t="n">
        <v>4</v>
      </c>
      <c r="DA52" s="69" t="n">
        <v>4</v>
      </c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 t="n">
        <f aca="false">SUM(I52:L52)</f>
        <v>3</v>
      </c>
      <c r="EI52" s="69" t="n">
        <f aca="false">SUMIF($N$3:$EG$3,"=TF",$N52:$EG52)</f>
        <v>7</v>
      </c>
      <c r="EJ52" s="69" t="str">
        <f aca="false">IF($B52=$B53,"",SUMIF($B$5:$B$287,$B52,$EI$5:$EI$287))</f>
        <v/>
      </c>
      <c r="EK52" s="59" t="n">
        <f aca="false">IF(SUMIF($B$5:$B$287,$B52,$EI$5:$EI$287)=0,"", EI52/SUMIF($B$5:$B$287,$B52,$EI$5:$EI$287))</f>
        <v>0.00753498385360603</v>
      </c>
      <c r="EL52" s="60" t="n">
        <f aca="false">IF(EH52=0, "", EI52/EH52)</f>
        <v>2.33333333333333</v>
      </c>
      <c r="EM52" s="68" t="str">
        <f aca="false">B52</f>
        <v>Los Angeles</v>
      </c>
      <c r="EN52" s="68" t="n">
        <f aca="false">EN51+1</f>
        <v>48</v>
      </c>
      <c r="ER52" s="69" t="n">
        <f aca="false">SUMIF($A$3:$EG$3,"=TN",$A52:$EG52)</f>
        <v>2</v>
      </c>
      <c r="ES52" s="69" t="n">
        <f aca="false">M52</f>
        <v>3</v>
      </c>
      <c r="ET52" s="69" t="n">
        <f aca="false">SUMIF($A$3:$EG$3,"=TE",$A52:$EG52)</f>
        <v>7</v>
      </c>
      <c r="EU52" s="69" t="n">
        <f aca="false">SUMIF($A$3:$EG$3,"=TH",$A52:$EG52)</f>
        <v>7</v>
      </c>
      <c r="EV52" s="69" t="n">
        <f aca="false">SUMIF($A$3:$EG$3,"=TF",$A52:$EG52)</f>
        <v>7</v>
      </c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70"/>
    </row>
    <row r="53" s="72" customFormat="true" ht="15" hidden="false" customHeight="false" outlineLevel="0" collapsed="false">
      <c r="A53" s="71" t="n">
        <f aca="false">A52+1</f>
        <v>49</v>
      </c>
      <c r="B53" s="72" t="s">
        <v>206</v>
      </c>
      <c r="C53" s="72" t="s">
        <v>241</v>
      </c>
      <c r="D53" s="72" t="s">
        <v>208</v>
      </c>
      <c r="E53" s="72" t="s">
        <v>209</v>
      </c>
      <c r="J53" s="73"/>
      <c r="K53" s="73" t="n">
        <v>4</v>
      </c>
      <c r="L53" s="73"/>
      <c r="M53" s="73" t="n">
        <f aca="false">SUM(J53:L53)</f>
        <v>4</v>
      </c>
      <c r="N53" s="73" t="n">
        <f aca="false">R53+V53+Z53</f>
        <v>6</v>
      </c>
      <c r="O53" s="73" t="n">
        <f aca="false">S53+W53+AA53</f>
        <v>28</v>
      </c>
      <c r="P53" s="73" t="n">
        <f aca="false">T53+X53+AB53</f>
        <v>21</v>
      </c>
      <c r="Q53" s="73" t="n">
        <f aca="false">U53+Y53+AC53</f>
        <v>18</v>
      </c>
      <c r="R53" s="73" t="n">
        <v>4</v>
      </c>
      <c r="S53" s="73" t="n">
        <v>19</v>
      </c>
      <c r="T53" s="73" t="n">
        <v>19</v>
      </c>
      <c r="U53" s="73" t="n">
        <v>16</v>
      </c>
      <c r="V53" s="73" t="n">
        <v>2</v>
      </c>
      <c r="W53" s="73" t="n">
        <v>9</v>
      </c>
      <c r="X53" s="73" t="n">
        <v>2</v>
      </c>
      <c r="Y53" s="73" t="n">
        <v>2</v>
      </c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 t="n">
        <v>2</v>
      </c>
      <c r="CA53" s="73" t="n">
        <v>7</v>
      </c>
      <c r="CB53" s="73" t="n">
        <v>0</v>
      </c>
      <c r="CC53" s="73" t="n">
        <v>0</v>
      </c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 t="n">
        <f aca="false">SUM(I53:L53)</f>
        <v>4</v>
      </c>
      <c r="EI53" s="73" t="n">
        <f aca="false">SUMIF($N$3:$EG$3,"=TF",$N53:$EG53)</f>
        <v>18</v>
      </c>
      <c r="EJ53" s="73" t="str">
        <f aca="false">IF($B53=$B54,"",SUMIF($B$5:$B$287,$B53,$EI$5:$EI$287))</f>
        <v/>
      </c>
      <c r="EK53" s="59" t="n">
        <f aca="false">IF(SUMIF($B$5:$B$287,$B53,$EI$5:$EI$287)=0,"", EI53/SUMIF($B$5:$B$287,$B53,$EI$5:$EI$287))</f>
        <v>0.0193756727664155</v>
      </c>
      <c r="EL53" s="60" t="n">
        <f aca="false">IF(EH53=0, "", EI53/EH53)</f>
        <v>4.5</v>
      </c>
      <c r="EM53" s="72" t="str">
        <f aca="false">B53</f>
        <v>Los Angeles</v>
      </c>
      <c r="EN53" s="72" t="n">
        <f aca="false">EN52+1</f>
        <v>49</v>
      </c>
      <c r="ER53" s="73" t="n">
        <f aca="false">SUMIF($A$3:$EG$3,"=TN",$A53:$EG53)</f>
        <v>8</v>
      </c>
      <c r="ES53" s="73" t="n">
        <f aca="false">M53</f>
        <v>4</v>
      </c>
      <c r="ET53" s="73" t="n">
        <f aca="false">SUMIF($A$3:$EG$3,"=TE",$A53:$EG53)</f>
        <v>35</v>
      </c>
      <c r="EU53" s="73" t="n">
        <f aca="false">SUMIF($A$3:$EG$3,"=TH",$A53:$EG53)</f>
        <v>21</v>
      </c>
      <c r="EV53" s="73" t="n">
        <f aca="false">SUMIF($A$3:$EG$3,"=TF",$A53:$EG53)</f>
        <v>18</v>
      </c>
      <c r="XEG53" s="0"/>
      <c r="XEH53" s="0"/>
      <c r="XEI53" s="0"/>
      <c r="XEJ53" s="0"/>
      <c r="XEK53" s="0"/>
      <c r="XEL53" s="0"/>
      <c r="XEM53" s="0"/>
      <c r="XEN53" s="0"/>
      <c r="XEO53" s="0"/>
      <c r="XEP53" s="0"/>
      <c r="XEQ53" s="0"/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  <c r="XFD53" s="74"/>
    </row>
    <row r="54" s="68" customFormat="true" ht="15" hidden="false" customHeight="false" outlineLevel="0" collapsed="false">
      <c r="A54" s="67" t="n">
        <f aca="false">A53+1</f>
        <v>50</v>
      </c>
      <c r="B54" s="68" t="s">
        <v>206</v>
      </c>
      <c r="C54" s="68" t="s">
        <v>242</v>
      </c>
      <c r="D54" s="68" t="s">
        <v>226</v>
      </c>
      <c r="E54" s="68" t="s">
        <v>227</v>
      </c>
      <c r="J54" s="69"/>
      <c r="K54" s="69" t="n">
        <v>1</v>
      </c>
      <c r="L54" s="69"/>
      <c r="M54" s="69" t="n">
        <f aca="false">SUM(J54:L54)</f>
        <v>1</v>
      </c>
      <c r="N54" s="69" t="n">
        <f aca="false">R54+V54+Z54</f>
        <v>2</v>
      </c>
      <c r="O54" s="69" t="n">
        <f aca="false">S54+W54+AA54</f>
        <v>8</v>
      </c>
      <c r="P54" s="69" t="n">
        <f aca="false">T54+X54+AB54</f>
        <v>7</v>
      </c>
      <c r="Q54" s="69" t="n">
        <f aca="false">U54+Y54+AC54</f>
        <v>7</v>
      </c>
      <c r="R54" s="69" t="n">
        <v>1</v>
      </c>
      <c r="S54" s="69" t="n">
        <v>4</v>
      </c>
      <c r="T54" s="69" t="n">
        <v>4</v>
      </c>
      <c r="U54" s="69" t="n">
        <v>4</v>
      </c>
      <c r="V54" s="69" t="n">
        <v>1</v>
      </c>
      <c r="W54" s="69" t="n">
        <v>4</v>
      </c>
      <c r="X54" s="69" t="n">
        <v>3</v>
      </c>
      <c r="Y54" s="69" t="n">
        <v>3</v>
      </c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  <c r="CE54" s="69"/>
      <c r="CF54" s="69"/>
      <c r="CG54" s="69"/>
      <c r="CH54" s="69"/>
      <c r="CI54" s="69"/>
      <c r="CJ54" s="69"/>
      <c r="CK54" s="69"/>
      <c r="CL54" s="69"/>
      <c r="CM54" s="69"/>
      <c r="CN54" s="69"/>
      <c r="CO54" s="69"/>
      <c r="CP54" s="69"/>
      <c r="CQ54" s="69"/>
      <c r="CR54" s="69"/>
      <c r="CS54" s="69"/>
      <c r="CT54" s="69"/>
      <c r="CU54" s="69"/>
      <c r="CV54" s="69"/>
      <c r="CW54" s="69"/>
      <c r="CX54" s="69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  <c r="DY54" s="69"/>
      <c r="DZ54" s="69"/>
      <c r="EA54" s="69"/>
      <c r="EB54" s="69"/>
      <c r="EC54" s="69"/>
      <c r="ED54" s="69"/>
      <c r="EE54" s="69"/>
      <c r="EF54" s="69"/>
      <c r="EG54" s="69"/>
      <c r="EH54" s="69" t="n">
        <f aca="false">SUM(I54:L54)</f>
        <v>1</v>
      </c>
      <c r="EI54" s="69" t="n">
        <f aca="false">SUMIF($N$3:$EG$3,"=TF",$N54:$EG54)</f>
        <v>7</v>
      </c>
      <c r="EJ54" s="69" t="str">
        <f aca="false">IF($B54=$B55,"",SUMIF($B$5:$B$287,$B54,$EI$5:$EI$287))</f>
        <v/>
      </c>
      <c r="EK54" s="59" t="n">
        <f aca="false">IF(SUMIF($B$5:$B$287,$B54,$EI$5:$EI$287)=0,"", EI54/SUMIF($B$5:$B$287,$B54,$EI$5:$EI$287))</f>
        <v>0.00753498385360603</v>
      </c>
      <c r="EL54" s="60" t="n">
        <f aca="false">IF(EH54=0, "", EI54/EH54)</f>
        <v>7</v>
      </c>
      <c r="EM54" s="68" t="str">
        <f aca="false">B54</f>
        <v>Los Angeles</v>
      </c>
      <c r="EN54" s="68" t="n">
        <f aca="false">EN53+1</f>
        <v>50</v>
      </c>
      <c r="ER54" s="69" t="n">
        <f aca="false">SUMIF($A$3:$EG$3,"=TN",$A54:$EG54)</f>
        <v>2</v>
      </c>
      <c r="ES54" s="69" t="n">
        <f aca="false">M54</f>
        <v>1</v>
      </c>
      <c r="ET54" s="69" t="n">
        <f aca="false">SUMIF($A$3:$EG$3,"=TE",$A54:$EG54)</f>
        <v>8</v>
      </c>
      <c r="EU54" s="69" t="n">
        <f aca="false">SUMIF($A$3:$EG$3,"=TH",$A54:$EG54)</f>
        <v>7</v>
      </c>
      <c r="EV54" s="69" t="n">
        <f aca="false">SUMIF($A$3:$EG$3,"=TF",$A54:$EG54)</f>
        <v>7</v>
      </c>
      <c r="XEG54" s="0"/>
      <c r="XEH54" s="0"/>
      <c r="XEI54" s="0"/>
      <c r="XEJ54" s="0"/>
      <c r="XEK54" s="0"/>
      <c r="XEL54" s="0"/>
      <c r="XEM54" s="0"/>
      <c r="XEN54" s="0"/>
      <c r="XEO54" s="0"/>
      <c r="XEP54" s="0"/>
      <c r="XEQ54" s="0"/>
      <c r="XER54" s="0"/>
      <c r="XES54" s="0"/>
      <c r="XET54" s="0"/>
      <c r="XEU54" s="0"/>
      <c r="XEV54" s="0"/>
      <c r="XEW54" s="0"/>
      <c r="XEX54" s="0"/>
      <c r="XEY54" s="0"/>
      <c r="XEZ54" s="0"/>
      <c r="XFA54" s="0"/>
      <c r="XFB54" s="0"/>
      <c r="XFC54" s="0"/>
      <c r="XFD54" s="70"/>
    </row>
    <row r="55" s="72" customFormat="true" ht="15" hidden="false" customHeight="false" outlineLevel="0" collapsed="false">
      <c r="A55" s="71" t="n">
        <f aca="false">A54+1</f>
        <v>51</v>
      </c>
      <c r="B55" s="72" t="s">
        <v>206</v>
      </c>
      <c r="C55" s="72" t="s">
        <v>243</v>
      </c>
      <c r="D55" s="72" t="s">
        <v>244</v>
      </c>
      <c r="E55" s="72" t="s">
        <v>245</v>
      </c>
      <c r="J55" s="73"/>
      <c r="K55" s="73" t="n">
        <v>14</v>
      </c>
      <c r="L55" s="73"/>
      <c r="M55" s="73" t="n">
        <f aca="false">SUM(J55:L55)</f>
        <v>14</v>
      </c>
      <c r="N55" s="73" t="n">
        <f aca="false">R55+V55+Z55</f>
        <v>15</v>
      </c>
      <c r="O55" s="73" t="n">
        <f aca="false">S55+W55+AA55</f>
        <v>65</v>
      </c>
      <c r="P55" s="73" t="n">
        <f aca="false">T55+X55+AB55</f>
        <v>59</v>
      </c>
      <c r="Q55" s="73" t="n">
        <f aca="false">U55+Y55+AC55</f>
        <v>57</v>
      </c>
      <c r="R55" s="73" t="n">
        <v>13</v>
      </c>
      <c r="S55" s="73" t="n">
        <v>56</v>
      </c>
      <c r="T55" s="73" t="n">
        <v>50</v>
      </c>
      <c r="U55" s="73" t="n">
        <v>48</v>
      </c>
      <c r="V55" s="73" t="n">
        <v>2</v>
      </c>
      <c r="W55" s="73" t="n">
        <v>9</v>
      </c>
      <c r="X55" s="73" t="n">
        <v>9</v>
      </c>
      <c r="Y55" s="73" t="n">
        <v>9</v>
      </c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 t="n">
        <f aca="false">SUM(I55:L55)</f>
        <v>14</v>
      </c>
      <c r="EI55" s="73" t="n">
        <f aca="false">SUMIF($N$3:$EG$3,"=TF",$N55:$EG55)</f>
        <v>57</v>
      </c>
      <c r="EJ55" s="73" t="n">
        <f aca="false">IF($B55=$B56,"",SUMIF($B$5:$B$287,$B55,$EI$5:$EI$287))</f>
        <v>929</v>
      </c>
      <c r="EK55" s="59" t="n">
        <f aca="false">IF(SUMIF($B$5:$B$287,$B55,$EI$5:$EI$287)=0,"", EI55/SUMIF($B$5:$B$287,$B55,$EI$5:$EI$287))</f>
        <v>0.0613562970936491</v>
      </c>
      <c r="EL55" s="60" t="n">
        <f aca="false">IF(EH55=0, "", EI55/EH55)</f>
        <v>4.07142857142857</v>
      </c>
      <c r="EM55" s="72" t="str">
        <f aca="false">B55</f>
        <v>Los Angeles</v>
      </c>
      <c r="EN55" s="72" t="n">
        <f aca="false">EN54+1</f>
        <v>51</v>
      </c>
      <c r="ER55" s="73" t="n">
        <f aca="false">SUMIF($A$3:$EG$3,"=TN",$A55:$EG55)</f>
        <v>15</v>
      </c>
      <c r="ES55" s="73" t="n">
        <f aca="false">M55</f>
        <v>14</v>
      </c>
      <c r="ET55" s="73" t="n">
        <f aca="false">SUMIF($A$3:$EG$3,"=TE",$A55:$EG55)</f>
        <v>65</v>
      </c>
      <c r="EU55" s="73" t="n">
        <f aca="false">SUMIF($A$3:$EG$3,"=TH",$A55:$EG55)</f>
        <v>59</v>
      </c>
      <c r="EV55" s="73" t="n">
        <f aca="false">SUMIF($A$3:$EG$3,"=TF",$A55:$EG55)</f>
        <v>57</v>
      </c>
      <c r="XEG55" s="0"/>
      <c r="XEH55" s="0"/>
      <c r="XEI55" s="0"/>
      <c r="XEJ55" s="0"/>
      <c r="XEK55" s="0"/>
      <c r="XEL55" s="0"/>
      <c r="XEM55" s="0"/>
      <c r="XEN55" s="0"/>
      <c r="XEO55" s="0"/>
      <c r="XEP55" s="0"/>
      <c r="XEQ55" s="0"/>
      <c r="XER55" s="0"/>
      <c r="XES55" s="0"/>
      <c r="XET55" s="0"/>
      <c r="XEU55" s="0"/>
      <c r="XEV55" s="0"/>
      <c r="XEW55" s="0"/>
      <c r="XEX55" s="0"/>
      <c r="XEY55" s="0"/>
      <c r="XEZ55" s="0"/>
      <c r="XFA55" s="0"/>
      <c r="XFB55" s="0"/>
      <c r="XFC55" s="0"/>
      <c r="XFD55" s="74"/>
    </row>
    <row r="56" s="68" customFormat="true" ht="15" hidden="false" customHeight="false" outlineLevel="0" collapsed="false">
      <c r="A56" s="67" t="n">
        <f aca="false">A55+1</f>
        <v>52</v>
      </c>
      <c r="B56" s="68" t="s">
        <v>246</v>
      </c>
      <c r="C56" s="68" t="s">
        <v>247</v>
      </c>
      <c r="D56" s="68" t="s">
        <v>248</v>
      </c>
      <c r="E56" s="68" t="s">
        <v>249</v>
      </c>
      <c r="J56" s="69"/>
      <c r="K56" s="69" t="n">
        <v>57</v>
      </c>
      <c r="L56" s="69" t="n">
        <v>13</v>
      </c>
      <c r="M56" s="69" t="n">
        <f aca="false">SUM(J56:L56)</f>
        <v>70</v>
      </c>
      <c r="N56" s="69" t="n">
        <f aca="false">R56+V56+Z56</f>
        <v>0</v>
      </c>
      <c r="O56" s="69" t="n">
        <f aca="false">S56+W56+AA56</f>
        <v>0</v>
      </c>
      <c r="P56" s="69" t="n">
        <f aca="false">T56+X56+AB56</f>
        <v>0</v>
      </c>
      <c r="Q56" s="69" t="n">
        <f aca="false">U56+Y56+AC56</f>
        <v>0</v>
      </c>
      <c r="R56" s="69" t="n">
        <v>0</v>
      </c>
      <c r="S56" s="69" t="n">
        <v>0</v>
      </c>
      <c r="T56" s="69" t="n">
        <v>0</v>
      </c>
      <c r="U56" s="69" t="n">
        <v>0</v>
      </c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 t="n">
        <v>2</v>
      </c>
      <c r="AI56" s="69" t="n">
        <v>8</v>
      </c>
      <c r="AJ56" s="69" t="n">
        <v>6</v>
      </c>
      <c r="AK56" s="69" t="n">
        <v>6</v>
      </c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69"/>
      <c r="CB56" s="69"/>
      <c r="CC56" s="69"/>
      <c r="CD56" s="69"/>
      <c r="CE56" s="69"/>
      <c r="CF56" s="69"/>
      <c r="CG56" s="69"/>
      <c r="CH56" s="69"/>
      <c r="CI56" s="69"/>
      <c r="CJ56" s="69"/>
      <c r="CK56" s="69"/>
      <c r="CL56" s="69"/>
      <c r="CM56" s="69"/>
      <c r="CN56" s="69"/>
      <c r="CO56" s="69"/>
      <c r="CP56" s="69"/>
      <c r="CQ56" s="69"/>
      <c r="CR56" s="69"/>
      <c r="CS56" s="69"/>
      <c r="CT56" s="69"/>
      <c r="CU56" s="69"/>
      <c r="CV56" s="69"/>
      <c r="CW56" s="69"/>
      <c r="CX56" s="69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  <c r="EG56" s="69"/>
      <c r="EH56" s="69" t="n">
        <f aca="false">SUM(I56:L56)</f>
        <v>70</v>
      </c>
      <c r="EI56" s="69" t="n">
        <f aca="false">SUMIF($N$3:$EG$3,"=TF",$N56:$EG56)</f>
        <v>6</v>
      </c>
      <c r="EJ56" s="69" t="str">
        <f aca="false">IF($B56=$B57,"",SUMIF($B$5:$B$287,$B56,$EI$5:$EI$287))</f>
        <v/>
      </c>
      <c r="EK56" s="59" t="n">
        <f aca="false">IF(SUMIF($B$5:$B$287,$B56,$EI$5:$EI$287)=0,"", EI56/SUMIF($B$5:$B$287,$B56,$EI$5:$EI$287))</f>
        <v>0.0153452685421995</v>
      </c>
      <c r="EL56" s="60" t="n">
        <f aca="false">IF(EH56=0, "", EI56/EH56)</f>
        <v>0.0857142857142857</v>
      </c>
      <c r="EM56" s="68" t="str">
        <f aca="false">B56</f>
        <v>Madera</v>
      </c>
      <c r="EN56" s="68" t="n">
        <f aca="false">EN55+1</f>
        <v>52</v>
      </c>
      <c r="ER56" s="69" t="n">
        <f aca="false">SUMIF($A$3:$EG$3,"=TN",$A56:$EG56)</f>
        <v>2</v>
      </c>
      <c r="ES56" s="69" t="n">
        <f aca="false">M56</f>
        <v>70</v>
      </c>
      <c r="ET56" s="69" t="n">
        <f aca="false">SUMIF($A$3:$EG$3,"=TE",$A56:$EG56)</f>
        <v>8</v>
      </c>
      <c r="EU56" s="69" t="n">
        <f aca="false">SUMIF($A$3:$EG$3,"=TH",$A56:$EG56)</f>
        <v>6</v>
      </c>
      <c r="EV56" s="69" t="n">
        <f aca="false">SUMIF($A$3:$EG$3,"=TF",$A56:$EG56)</f>
        <v>6</v>
      </c>
      <c r="XEG56" s="0"/>
      <c r="XEH56" s="0"/>
      <c r="XEI56" s="0"/>
      <c r="XEJ56" s="0"/>
      <c r="XEK56" s="0"/>
      <c r="XEL56" s="0"/>
      <c r="XEM56" s="0"/>
      <c r="XEN56" s="0"/>
      <c r="XEO56" s="0"/>
      <c r="XEP56" s="0"/>
      <c r="XEQ56" s="0"/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  <c r="XFD56" s="70"/>
    </row>
    <row r="57" s="72" customFormat="true" ht="15" hidden="false" customHeight="false" outlineLevel="0" collapsed="false">
      <c r="A57" s="71" t="n">
        <f aca="false">A56+1</f>
        <v>53</v>
      </c>
      <c r="B57" s="72" t="s">
        <v>246</v>
      </c>
      <c r="C57" s="72" t="s">
        <v>250</v>
      </c>
      <c r="D57" s="72" t="s">
        <v>248</v>
      </c>
      <c r="E57" s="72" t="s">
        <v>249</v>
      </c>
      <c r="J57" s="73"/>
      <c r="K57" s="73" t="n">
        <v>17</v>
      </c>
      <c r="L57" s="73" t="n">
        <v>14</v>
      </c>
      <c r="M57" s="73" t="n">
        <f aca="false">SUM(J57:L57)</f>
        <v>31</v>
      </c>
      <c r="N57" s="73" t="n">
        <f aca="false">R57+V57+Z57</f>
        <v>0</v>
      </c>
      <c r="O57" s="73" t="n">
        <f aca="false">S57+W57+AA57</f>
        <v>0</v>
      </c>
      <c r="P57" s="73" t="n">
        <f aca="false">T57+X57+AB57</f>
        <v>0</v>
      </c>
      <c r="Q57" s="73" t="n">
        <f aca="false">U57+Y57+AC57</f>
        <v>0</v>
      </c>
      <c r="R57" s="73" t="n">
        <v>0</v>
      </c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 t="n">
        <v>2</v>
      </c>
      <c r="AI57" s="73" t="n">
        <v>10</v>
      </c>
      <c r="AJ57" s="73" t="n">
        <v>9</v>
      </c>
      <c r="AK57" s="73" t="n">
        <v>9</v>
      </c>
      <c r="AL57" s="73" t="n">
        <v>2</v>
      </c>
      <c r="AM57" s="73" t="n">
        <v>9</v>
      </c>
      <c r="AN57" s="73" t="n">
        <v>8</v>
      </c>
      <c r="AO57" s="73" t="n">
        <v>8</v>
      </c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 t="n">
        <v>13</v>
      </c>
      <c r="BC57" s="73" t="n">
        <v>66</v>
      </c>
      <c r="BD57" s="73" t="n">
        <v>47</v>
      </c>
      <c r="BE57" s="73" t="n">
        <v>40</v>
      </c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 t="n">
        <v>1</v>
      </c>
      <c r="CE57" s="73" t="n">
        <v>7</v>
      </c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 t="n">
        <v>2</v>
      </c>
      <c r="DO57" s="73" t="n">
        <v>10</v>
      </c>
      <c r="DP57" s="73" t="n">
        <v>10</v>
      </c>
      <c r="DQ57" s="73" t="n">
        <v>10</v>
      </c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 t="n">
        <f aca="false">SUM(I57:L57)</f>
        <v>31</v>
      </c>
      <c r="EI57" s="73" t="n">
        <f aca="false">SUMIF($N$3:$EG$3,"=TF",$N57:$EG57)</f>
        <v>67</v>
      </c>
      <c r="EJ57" s="73" t="str">
        <f aca="false">IF($B57=$B58,"",SUMIF($B$5:$B$287,$B57,$EI$5:$EI$287))</f>
        <v/>
      </c>
      <c r="EK57" s="59" t="n">
        <f aca="false">IF(SUMIF($B$5:$B$287,$B57,$EI$5:$EI$287)=0,"", EI57/SUMIF($B$5:$B$287,$B57,$EI$5:$EI$287))</f>
        <v>0.171355498721228</v>
      </c>
      <c r="EL57" s="60" t="n">
        <f aca="false">IF(EH57=0, "", EI57/EH57)</f>
        <v>2.16129032258065</v>
      </c>
      <c r="EM57" s="72" t="str">
        <f aca="false">B57</f>
        <v>Madera</v>
      </c>
      <c r="EN57" s="72" t="n">
        <f aca="false">EN56+1</f>
        <v>53</v>
      </c>
      <c r="ER57" s="73" t="n">
        <f aca="false">SUMIF($A$3:$EG$3,"=TN",$A57:$EG57)</f>
        <v>20</v>
      </c>
      <c r="ES57" s="73" t="n">
        <f aca="false">M57</f>
        <v>31</v>
      </c>
      <c r="ET57" s="73" t="n">
        <f aca="false">SUMIF($A$3:$EG$3,"=TE",$A57:$EG57)</f>
        <v>102</v>
      </c>
      <c r="EU57" s="73" t="n">
        <f aca="false">SUMIF($A$3:$EG$3,"=TH",$A57:$EG57)</f>
        <v>74</v>
      </c>
      <c r="EV57" s="73" t="n">
        <f aca="false">SUMIF($A$3:$EG$3,"=TF",$A57:$EG57)</f>
        <v>67</v>
      </c>
      <c r="XEG57" s="0"/>
      <c r="XEH57" s="0"/>
      <c r="XEI57" s="0"/>
      <c r="XEJ57" s="0"/>
      <c r="XEK57" s="0"/>
      <c r="XEL57" s="0"/>
      <c r="XEM57" s="0"/>
      <c r="XEN57" s="0"/>
      <c r="XEO57" s="0"/>
      <c r="XEP57" s="0"/>
      <c r="XEQ57" s="0"/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  <c r="XFD57" s="74"/>
    </row>
    <row r="58" s="68" customFormat="true" ht="15" hidden="false" customHeight="false" outlineLevel="0" collapsed="false">
      <c r="A58" s="67" t="n">
        <f aca="false">A57+1</f>
        <v>54</v>
      </c>
      <c r="B58" s="68" t="s">
        <v>246</v>
      </c>
      <c r="C58" s="68" t="s">
        <v>251</v>
      </c>
      <c r="D58" s="68" t="s">
        <v>248</v>
      </c>
      <c r="E58" s="68" t="s">
        <v>249</v>
      </c>
      <c r="J58" s="69"/>
      <c r="K58" s="69" t="n">
        <v>5</v>
      </c>
      <c r="L58" s="69" t="n">
        <v>15</v>
      </c>
      <c r="M58" s="69" t="n">
        <f aca="false">SUM(J58:L58)</f>
        <v>20</v>
      </c>
      <c r="N58" s="69" t="n">
        <f aca="false">R58+V58+Z58</f>
        <v>0</v>
      </c>
      <c r="O58" s="69" t="n">
        <f aca="false">S58+W58+AA58</f>
        <v>0</v>
      </c>
      <c r="P58" s="69" t="n">
        <f aca="false">T58+X58+AB58</f>
        <v>0</v>
      </c>
      <c r="Q58" s="69" t="n">
        <f aca="false">U58+Y58+AC58</f>
        <v>0</v>
      </c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 t="n">
        <v>11</v>
      </c>
      <c r="BC58" s="69" t="n">
        <v>47</v>
      </c>
      <c r="BD58" s="69" t="n">
        <v>44</v>
      </c>
      <c r="BE58" s="69" t="n">
        <v>21</v>
      </c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69"/>
      <c r="CB58" s="69"/>
      <c r="CC58" s="69"/>
      <c r="CD58" s="69"/>
      <c r="CE58" s="69"/>
      <c r="CF58" s="69"/>
      <c r="CG58" s="69"/>
      <c r="CH58" s="69"/>
      <c r="CI58" s="69"/>
      <c r="CJ58" s="69"/>
      <c r="CK58" s="69"/>
      <c r="CL58" s="69"/>
      <c r="CM58" s="69"/>
      <c r="CN58" s="69"/>
      <c r="CO58" s="69"/>
      <c r="CP58" s="69"/>
      <c r="CQ58" s="69"/>
      <c r="CR58" s="69"/>
      <c r="CS58" s="69"/>
      <c r="CT58" s="69"/>
      <c r="CU58" s="69"/>
      <c r="CV58" s="69"/>
      <c r="CW58" s="69"/>
      <c r="CX58" s="69"/>
      <c r="CY58" s="69"/>
      <c r="CZ58" s="69"/>
      <c r="DA58" s="69"/>
      <c r="DB58" s="69"/>
      <c r="DC58" s="69"/>
      <c r="DD58" s="69"/>
      <c r="DE58" s="69"/>
      <c r="DF58" s="69"/>
      <c r="DG58" s="69"/>
      <c r="DH58" s="69"/>
      <c r="DI58" s="69"/>
      <c r="DJ58" s="69"/>
      <c r="DK58" s="69"/>
      <c r="DL58" s="69"/>
      <c r="DM58" s="69"/>
      <c r="DN58" s="69"/>
      <c r="DO58" s="69"/>
      <c r="DP58" s="69"/>
      <c r="DQ58" s="69"/>
      <c r="DR58" s="69"/>
      <c r="DS58" s="69"/>
      <c r="DT58" s="69"/>
      <c r="DU58" s="69"/>
      <c r="DV58" s="69"/>
      <c r="DW58" s="69"/>
      <c r="DX58" s="69"/>
      <c r="DY58" s="69"/>
      <c r="DZ58" s="69"/>
      <c r="EA58" s="69"/>
      <c r="EB58" s="69"/>
      <c r="EC58" s="69"/>
      <c r="ED58" s="69"/>
      <c r="EE58" s="69"/>
      <c r="EF58" s="69"/>
      <c r="EG58" s="69"/>
      <c r="EH58" s="69" t="n">
        <f aca="false">SUM(I58:L58)</f>
        <v>20</v>
      </c>
      <c r="EI58" s="69" t="n">
        <f aca="false">SUMIF($N$3:$EG$3,"=TF",$N58:$EG58)</f>
        <v>21</v>
      </c>
      <c r="EJ58" s="69" t="str">
        <f aca="false">IF($B58=$B59,"",SUMIF($B$5:$B$287,$B58,$EI$5:$EI$287))</f>
        <v/>
      </c>
      <c r="EK58" s="59" t="n">
        <f aca="false">IF(SUMIF($B$5:$B$287,$B58,$EI$5:$EI$287)=0,"", EI58/SUMIF($B$5:$B$287,$B58,$EI$5:$EI$287))</f>
        <v>0.0537084398976982</v>
      </c>
      <c r="EL58" s="60" t="n">
        <f aca="false">IF(EH58=0, "", EI58/EH58)</f>
        <v>1.05</v>
      </c>
      <c r="EM58" s="68" t="str">
        <f aca="false">B58</f>
        <v>Madera</v>
      </c>
      <c r="EN58" s="68" t="n">
        <f aca="false">EN57+1</f>
        <v>54</v>
      </c>
      <c r="ER58" s="69" t="n">
        <f aca="false">SUMIF($A$3:$EG$3,"=TN",$A58:$EG58)</f>
        <v>11</v>
      </c>
      <c r="ES58" s="69" t="n">
        <f aca="false">M58</f>
        <v>20</v>
      </c>
      <c r="ET58" s="69" t="n">
        <f aca="false">SUMIF($A$3:$EG$3,"=TE",$A58:$EG58)</f>
        <v>47</v>
      </c>
      <c r="EU58" s="69" t="n">
        <f aca="false">SUMIF($A$3:$EG$3,"=TH",$A58:$EG58)</f>
        <v>44</v>
      </c>
      <c r="EV58" s="69" t="n">
        <f aca="false">SUMIF($A$3:$EG$3,"=TF",$A58:$EG58)</f>
        <v>21</v>
      </c>
      <c r="XEG58" s="0"/>
      <c r="XEH58" s="0"/>
      <c r="XEI58" s="0"/>
      <c r="XEJ58" s="0"/>
      <c r="XEK58" s="0"/>
      <c r="XEL58" s="0"/>
      <c r="XEM58" s="0"/>
      <c r="XEN58" s="0"/>
      <c r="XEO58" s="0"/>
      <c r="XEP58" s="0"/>
      <c r="XEQ58" s="0"/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  <c r="XFD58" s="70"/>
    </row>
    <row r="59" s="72" customFormat="true" ht="15" hidden="false" customHeight="false" outlineLevel="0" collapsed="false">
      <c r="A59" s="71" t="n">
        <f aca="false">A58+1</f>
        <v>55</v>
      </c>
      <c r="B59" s="72" t="s">
        <v>246</v>
      </c>
      <c r="C59" s="72" t="s">
        <v>252</v>
      </c>
      <c r="D59" s="72" t="s">
        <v>248</v>
      </c>
      <c r="E59" s="72" t="s">
        <v>249</v>
      </c>
      <c r="F59" s="72" t="s">
        <v>253</v>
      </c>
      <c r="G59" s="72" t="s">
        <v>254</v>
      </c>
      <c r="J59" s="73"/>
      <c r="K59" s="73" t="n">
        <v>2</v>
      </c>
      <c r="L59" s="73" t="n">
        <v>17</v>
      </c>
      <c r="M59" s="73" t="n">
        <f aca="false">SUM(J59:L59)</f>
        <v>19</v>
      </c>
      <c r="N59" s="73" t="n">
        <f aca="false">R59+V59+Z59</f>
        <v>0</v>
      </c>
      <c r="O59" s="73" t="n">
        <f aca="false">S59+W59+AA59</f>
        <v>0</v>
      </c>
      <c r="P59" s="73" t="n">
        <f aca="false">T59+X59+AB59</f>
        <v>0</v>
      </c>
      <c r="Q59" s="73" t="n">
        <f aca="false">U59+Y59+AC59</f>
        <v>0</v>
      </c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 t="n">
        <v>1</v>
      </c>
      <c r="AI59" s="73" t="n">
        <v>5</v>
      </c>
      <c r="AJ59" s="73" t="n">
        <v>5</v>
      </c>
      <c r="AK59" s="73" t="n">
        <v>5</v>
      </c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 t="n">
        <f aca="false">SUM(I59:L59)</f>
        <v>19</v>
      </c>
      <c r="EI59" s="73" t="n">
        <f aca="false">SUMIF($N$3:$EG$3,"=TF",$N59:$EG59)</f>
        <v>5</v>
      </c>
      <c r="EJ59" s="73" t="str">
        <f aca="false">IF($B59=$B60,"",SUMIF($B$5:$B$287,$B59,$EI$5:$EI$287))</f>
        <v/>
      </c>
      <c r="EK59" s="59" t="n">
        <f aca="false">IF(SUMIF($B$5:$B$287,$B59,$EI$5:$EI$287)=0,"", EI59/SUMIF($B$5:$B$287,$B59,$EI$5:$EI$287))</f>
        <v>0.0127877237851662</v>
      </c>
      <c r="EL59" s="60" t="n">
        <f aca="false">IF(EH59=0, "", EI59/EH59)</f>
        <v>0.263157894736842</v>
      </c>
      <c r="EM59" s="72" t="str">
        <f aca="false">B59</f>
        <v>Madera</v>
      </c>
      <c r="EN59" s="72" t="n">
        <f aca="false">EN58+1</f>
        <v>55</v>
      </c>
      <c r="ER59" s="73" t="n">
        <f aca="false">SUMIF($A$3:$EG$3,"=TN",$A59:$EG59)</f>
        <v>1</v>
      </c>
      <c r="ES59" s="73" t="n">
        <f aca="false">M59</f>
        <v>19</v>
      </c>
      <c r="ET59" s="73" t="n">
        <f aca="false">SUMIF($A$3:$EG$3,"=TE",$A59:$EG59)</f>
        <v>5</v>
      </c>
      <c r="EU59" s="73" t="n">
        <f aca="false">SUMIF($A$3:$EG$3,"=TH",$A59:$EG59)</f>
        <v>5</v>
      </c>
      <c r="EV59" s="73" t="n">
        <f aca="false">SUMIF($A$3:$EG$3,"=TF",$A59:$EG59)</f>
        <v>5</v>
      </c>
      <c r="XEG59" s="0"/>
      <c r="XEH59" s="0"/>
      <c r="XEI59" s="0"/>
      <c r="XEJ59" s="0"/>
      <c r="XEK59" s="0"/>
      <c r="XEL59" s="0"/>
      <c r="XEM59" s="0"/>
      <c r="XEN59" s="0"/>
      <c r="XEO59" s="0"/>
      <c r="XEP59" s="0"/>
      <c r="XEQ59" s="0"/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  <c r="XFD59" s="74"/>
    </row>
    <row r="60" s="68" customFormat="true" ht="15" hidden="false" customHeight="false" outlineLevel="0" collapsed="false">
      <c r="A60" s="67" t="n">
        <f aca="false">A59+1</f>
        <v>56</v>
      </c>
      <c r="B60" s="68" t="s">
        <v>246</v>
      </c>
      <c r="C60" s="68" t="s">
        <v>255</v>
      </c>
      <c r="D60" s="68" t="s">
        <v>248</v>
      </c>
      <c r="E60" s="68" t="s">
        <v>249</v>
      </c>
      <c r="J60" s="69"/>
      <c r="K60" s="69" t="n">
        <v>5</v>
      </c>
      <c r="L60" s="69" t="n">
        <v>89</v>
      </c>
      <c r="M60" s="69" t="n">
        <f aca="false">SUM(J60:L60)</f>
        <v>94</v>
      </c>
      <c r="N60" s="69" t="n">
        <f aca="false">R60+V60+Z60</f>
        <v>0</v>
      </c>
      <c r="O60" s="69" t="n">
        <f aca="false">S60+W60+AA60</f>
        <v>0</v>
      </c>
      <c r="P60" s="69" t="n">
        <f aca="false">T60+X60+AB60</f>
        <v>0</v>
      </c>
      <c r="Q60" s="69" t="n">
        <f aca="false">U60+Y60+AC60</f>
        <v>0</v>
      </c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 t="n">
        <v>1</v>
      </c>
      <c r="AI60" s="69" t="n">
        <v>4</v>
      </c>
      <c r="AJ60" s="69" t="n">
        <v>4</v>
      </c>
      <c r="AK60" s="69" t="n">
        <v>4</v>
      </c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 t="n">
        <v>49</v>
      </c>
      <c r="BC60" s="69" t="n">
        <v>202</v>
      </c>
      <c r="BD60" s="69" t="n">
        <v>124</v>
      </c>
      <c r="BE60" s="69" t="n">
        <v>117</v>
      </c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69"/>
      <c r="CB60" s="69"/>
      <c r="CC60" s="69"/>
      <c r="CD60" s="69"/>
      <c r="CE60" s="69"/>
      <c r="CF60" s="69"/>
      <c r="CG60" s="69"/>
      <c r="CH60" s="69"/>
      <c r="CI60" s="69"/>
      <c r="CJ60" s="69"/>
      <c r="CK60" s="69"/>
      <c r="CL60" s="69"/>
      <c r="CM60" s="69"/>
      <c r="CN60" s="69"/>
      <c r="CO60" s="69"/>
      <c r="CP60" s="69"/>
      <c r="CQ60" s="69"/>
      <c r="CR60" s="69"/>
      <c r="CS60" s="69"/>
      <c r="CT60" s="69"/>
      <c r="CU60" s="69"/>
      <c r="CV60" s="69"/>
      <c r="CW60" s="69"/>
      <c r="CX60" s="69"/>
      <c r="CY60" s="69"/>
      <c r="CZ60" s="69"/>
      <c r="DA60" s="69"/>
      <c r="DB60" s="69"/>
      <c r="DC60" s="69"/>
      <c r="DD60" s="69"/>
      <c r="DE60" s="69"/>
      <c r="DF60" s="69"/>
      <c r="DG60" s="69"/>
      <c r="DH60" s="69"/>
      <c r="DI60" s="69"/>
      <c r="DJ60" s="69"/>
      <c r="DK60" s="69"/>
      <c r="DL60" s="69"/>
      <c r="DM60" s="69"/>
      <c r="DN60" s="69"/>
      <c r="DO60" s="69"/>
      <c r="DP60" s="69"/>
      <c r="DQ60" s="69"/>
      <c r="DR60" s="69"/>
      <c r="DS60" s="69"/>
      <c r="DT60" s="69"/>
      <c r="DU60" s="69"/>
      <c r="DV60" s="69"/>
      <c r="DW60" s="69"/>
      <c r="DX60" s="69"/>
      <c r="DY60" s="69"/>
      <c r="DZ60" s="69"/>
      <c r="EA60" s="69"/>
      <c r="EB60" s="69"/>
      <c r="EC60" s="69"/>
      <c r="ED60" s="69"/>
      <c r="EE60" s="69"/>
      <c r="EF60" s="69"/>
      <c r="EG60" s="69"/>
      <c r="EH60" s="69" t="n">
        <f aca="false">SUM(I60:L60)</f>
        <v>94</v>
      </c>
      <c r="EI60" s="69" t="n">
        <f aca="false">SUMIF($N$3:$EG$3,"=TF",$N60:$EG60)</f>
        <v>121</v>
      </c>
      <c r="EJ60" s="69" t="str">
        <f aca="false">IF($B60=$B61,"",SUMIF($B$5:$B$287,$B60,$EI$5:$EI$287))</f>
        <v/>
      </c>
      <c r="EK60" s="59" t="n">
        <f aca="false">IF(SUMIF($B$5:$B$287,$B60,$EI$5:$EI$287)=0,"", EI60/SUMIF($B$5:$B$287,$B60,$EI$5:$EI$287))</f>
        <v>0.309462915601023</v>
      </c>
      <c r="EL60" s="60" t="n">
        <f aca="false">IF(EH60=0, "", EI60/EH60)</f>
        <v>1.28723404255319</v>
      </c>
      <c r="EM60" s="68" t="str">
        <f aca="false">B60</f>
        <v>Madera</v>
      </c>
      <c r="EN60" s="68" t="n">
        <f aca="false">EN59+1</f>
        <v>56</v>
      </c>
      <c r="ER60" s="69" t="n">
        <f aca="false">SUMIF($A$3:$EG$3,"=TN",$A60:$EG60)</f>
        <v>50</v>
      </c>
      <c r="ES60" s="69" t="n">
        <f aca="false">M60</f>
        <v>94</v>
      </c>
      <c r="ET60" s="69" t="n">
        <f aca="false">SUMIF($A$3:$EG$3,"=TE",$A60:$EG60)</f>
        <v>206</v>
      </c>
      <c r="EU60" s="69" t="n">
        <f aca="false">SUMIF($A$3:$EG$3,"=TH",$A60:$EG60)</f>
        <v>128</v>
      </c>
      <c r="EV60" s="69" t="n">
        <f aca="false">SUMIF($A$3:$EG$3,"=TF",$A60:$EG60)</f>
        <v>121</v>
      </c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70"/>
    </row>
    <row r="61" s="72" customFormat="true" ht="15" hidden="false" customHeight="false" outlineLevel="0" collapsed="false">
      <c r="A61" s="71" t="n">
        <f aca="false">A60+1</f>
        <v>57</v>
      </c>
      <c r="B61" s="72" t="s">
        <v>246</v>
      </c>
      <c r="C61" s="72" t="s">
        <v>256</v>
      </c>
      <c r="D61" s="72" t="s">
        <v>248</v>
      </c>
      <c r="E61" s="72" t="s">
        <v>249</v>
      </c>
      <c r="F61" s="72" t="s">
        <v>257</v>
      </c>
      <c r="J61" s="73"/>
      <c r="K61" s="73" t="n">
        <v>0</v>
      </c>
      <c r="L61" s="73" t="n">
        <v>18</v>
      </c>
      <c r="M61" s="73" t="n">
        <f aca="false">SUM(J61:L61)</f>
        <v>18</v>
      </c>
      <c r="N61" s="73" t="n">
        <f aca="false">R61+V61+Z61</f>
        <v>0</v>
      </c>
      <c r="O61" s="73" t="n">
        <f aca="false">S61+W61+AA61</f>
        <v>0</v>
      </c>
      <c r="P61" s="73" t="n">
        <f aca="false">T61+X61+AB61</f>
        <v>0</v>
      </c>
      <c r="Q61" s="73" t="n">
        <f aca="false">U61+Y61+AC61</f>
        <v>0</v>
      </c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 t="n">
        <v>57</v>
      </c>
      <c r="BC61" s="73" t="n">
        <v>264</v>
      </c>
      <c r="BD61" s="73" t="n">
        <v>206</v>
      </c>
      <c r="BE61" s="73" t="n">
        <v>171</v>
      </c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  <c r="EF61" s="73"/>
      <c r="EG61" s="73"/>
      <c r="EH61" s="73" t="n">
        <f aca="false">SUM(I61:L61)</f>
        <v>18</v>
      </c>
      <c r="EI61" s="73" t="n">
        <f aca="false">SUMIF($N$3:$EG$3,"=TF",$N61:$EG61)</f>
        <v>171</v>
      </c>
      <c r="EJ61" s="73" t="n">
        <f aca="false">IF($B61=$B62,"",SUMIF($B$5:$B$287,$B61,$EI$5:$EI$287))</f>
        <v>391</v>
      </c>
      <c r="EK61" s="59" t="n">
        <f aca="false">IF(SUMIF($B$5:$B$287,$B61,$EI$5:$EI$287)=0,"", EI61/SUMIF($B$5:$B$287,$B61,$EI$5:$EI$287))</f>
        <v>0.437340153452685</v>
      </c>
      <c r="EL61" s="60" t="n">
        <f aca="false">IF(EH61=0, "", EI61/EH61)</f>
        <v>9.5</v>
      </c>
      <c r="EM61" s="72" t="str">
        <f aca="false">B61</f>
        <v>Madera</v>
      </c>
      <c r="EN61" s="72" t="n">
        <f aca="false">EN60+1</f>
        <v>57</v>
      </c>
      <c r="ER61" s="73" t="n">
        <f aca="false">SUMIF($A$3:$EG$3,"=TN",$A61:$EG61)</f>
        <v>57</v>
      </c>
      <c r="ES61" s="73" t="n">
        <f aca="false">M61</f>
        <v>18</v>
      </c>
      <c r="ET61" s="73" t="n">
        <f aca="false">SUMIF($A$3:$EG$3,"=TE",$A61:$EG61)</f>
        <v>264</v>
      </c>
      <c r="EU61" s="73" t="n">
        <f aca="false">SUMIF($A$3:$EG$3,"=TH",$A61:$EG61)</f>
        <v>206</v>
      </c>
      <c r="EV61" s="73" t="n">
        <f aca="false">SUMIF($A$3:$EG$3,"=TF",$A61:$EG61)</f>
        <v>171</v>
      </c>
      <c r="XEG61" s="0"/>
      <c r="XEH61" s="0"/>
      <c r="XEI61" s="0"/>
      <c r="XEJ61" s="0"/>
      <c r="XEK61" s="0"/>
      <c r="XEL61" s="0"/>
      <c r="XEM61" s="0"/>
      <c r="XEN61" s="0"/>
      <c r="XEO61" s="0"/>
      <c r="XEP61" s="0"/>
      <c r="XEQ61" s="0"/>
      <c r="XER61" s="0"/>
      <c r="XES61" s="0"/>
      <c r="XET61" s="0"/>
      <c r="XEU61" s="0"/>
      <c r="XEV61" s="0"/>
      <c r="XEW61" s="0"/>
      <c r="XEX61" s="0"/>
      <c r="XEY61" s="0"/>
      <c r="XEZ61" s="0"/>
      <c r="XFA61" s="0"/>
      <c r="XFB61" s="0"/>
      <c r="XFC61" s="0"/>
      <c r="XFD61" s="74"/>
    </row>
    <row r="62" s="68" customFormat="true" ht="15" hidden="false" customHeight="false" outlineLevel="0" collapsed="false">
      <c r="A62" s="67" t="n">
        <f aca="false">A61+1</f>
        <v>58</v>
      </c>
      <c r="B62" s="68" t="s">
        <v>258</v>
      </c>
      <c r="C62" s="68" t="s">
        <v>259</v>
      </c>
      <c r="D62" s="68" t="s">
        <v>248</v>
      </c>
      <c r="E62" s="68" t="s">
        <v>249</v>
      </c>
      <c r="F62" s="68" t="s">
        <v>260</v>
      </c>
      <c r="H62" s="68" t="s">
        <v>261</v>
      </c>
      <c r="J62" s="69"/>
      <c r="K62" s="69" t="n">
        <v>0</v>
      </c>
      <c r="L62" s="69" t="n">
        <v>73</v>
      </c>
      <c r="M62" s="69" t="n">
        <f aca="false">SUM(J62:L62)</f>
        <v>73</v>
      </c>
      <c r="N62" s="69" t="n">
        <f aca="false">R62+V62+Z62</f>
        <v>0</v>
      </c>
      <c r="O62" s="69" t="n">
        <f aca="false">S62+W62+AA62</f>
        <v>0</v>
      </c>
      <c r="P62" s="69" t="n">
        <f aca="false">T62+X62+AB62</f>
        <v>0</v>
      </c>
      <c r="Q62" s="69" t="n">
        <f aca="false">U62+Y62+AC62</f>
        <v>0</v>
      </c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 t="n">
        <v>32</v>
      </c>
      <c r="AI62" s="69" t="n">
        <v>123</v>
      </c>
      <c r="AJ62" s="69" t="n">
        <v>93</v>
      </c>
      <c r="AK62" s="69" t="n">
        <v>35</v>
      </c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 t="n">
        <v>14</v>
      </c>
      <c r="BC62" s="69" t="n">
        <v>99</v>
      </c>
      <c r="BD62" s="69" t="n">
        <v>85</v>
      </c>
      <c r="BE62" s="69"/>
      <c r="BF62" s="69"/>
      <c r="BG62" s="69"/>
      <c r="BH62" s="69"/>
      <c r="BI62" s="69"/>
      <c r="BJ62" s="69"/>
      <c r="BK62" s="69"/>
      <c r="BL62" s="69"/>
      <c r="BM62" s="69"/>
      <c r="BN62" s="69"/>
      <c r="BO62" s="69"/>
      <c r="BP62" s="69"/>
      <c r="BQ62" s="69"/>
      <c r="BR62" s="69"/>
      <c r="BS62" s="69"/>
      <c r="BT62" s="69"/>
      <c r="BU62" s="69"/>
      <c r="BV62" s="69"/>
      <c r="BW62" s="69"/>
      <c r="BX62" s="69"/>
      <c r="BY62" s="69"/>
      <c r="BZ62" s="69"/>
      <c r="CA62" s="69"/>
      <c r="CB62" s="69"/>
      <c r="CC62" s="69"/>
      <c r="CD62" s="69"/>
      <c r="CE62" s="69"/>
      <c r="CF62" s="69"/>
      <c r="CG62" s="69"/>
      <c r="CH62" s="69"/>
      <c r="CI62" s="69"/>
      <c r="CJ62" s="69"/>
      <c r="CK62" s="69"/>
      <c r="CL62" s="69"/>
      <c r="CM62" s="69"/>
      <c r="CN62" s="69"/>
      <c r="CO62" s="69"/>
      <c r="CP62" s="69"/>
      <c r="CQ62" s="69"/>
      <c r="CR62" s="69"/>
      <c r="CS62" s="69"/>
      <c r="CT62" s="69"/>
      <c r="CU62" s="69"/>
      <c r="CV62" s="69"/>
      <c r="CW62" s="69"/>
      <c r="CX62" s="69"/>
      <c r="CY62" s="69"/>
      <c r="CZ62" s="69"/>
      <c r="DA62" s="69"/>
      <c r="DB62" s="69"/>
      <c r="DC62" s="69"/>
      <c r="DD62" s="69"/>
      <c r="DE62" s="69"/>
      <c r="DF62" s="69"/>
      <c r="DG62" s="69"/>
      <c r="DH62" s="69"/>
      <c r="DI62" s="69"/>
      <c r="DJ62" s="69"/>
      <c r="DK62" s="69"/>
      <c r="DL62" s="69"/>
      <c r="DM62" s="69"/>
      <c r="DN62" s="69"/>
      <c r="DO62" s="69"/>
      <c r="DP62" s="69"/>
      <c r="DQ62" s="69"/>
      <c r="DR62" s="69"/>
      <c r="DS62" s="69"/>
      <c r="DT62" s="69"/>
      <c r="DU62" s="69"/>
      <c r="DV62" s="69"/>
      <c r="DW62" s="69"/>
      <c r="DX62" s="69"/>
      <c r="DY62" s="69"/>
      <c r="DZ62" s="69"/>
      <c r="EA62" s="69"/>
      <c r="EB62" s="69"/>
      <c r="EC62" s="69"/>
      <c r="ED62" s="69"/>
      <c r="EE62" s="69"/>
      <c r="EF62" s="69"/>
      <c r="EG62" s="69"/>
      <c r="EH62" s="69" t="n">
        <f aca="false">SUM(I62:L62)</f>
        <v>73</v>
      </c>
      <c r="EI62" s="69" t="n">
        <f aca="false">SUMIF($N$3:$EG$3,"=TF",$N62:$EG62)</f>
        <v>35</v>
      </c>
      <c r="EJ62" s="69" t="n">
        <f aca="false">IF($B62=$B63,"",SUMIF($B$5:$B$287,$B62,$EI$5:$EI$287))</f>
        <v>35</v>
      </c>
      <c r="EK62" s="59" t="n">
        <f aca="false">IF(SUMIF($B$5:$B$287,$B62,$EI$5:$EI$287)=0,"", EI62/SUMIF($B$5:$B$287,$B62,$EI$5:$EI$287))</f>
        <v>1</v>
      </c>
      <c r="EL62" s="60" t="n">
        <f aca="false">IF(EH62=0, "", EI62/EH62)</f>
        <v>0.479452054794521</v>
      </c>
      <c r="EM62" s="68" t="str">
        <f aca="false">B62</f>
        <v>Mariposa</v>
      </c>
      <c r="EN62" s="68" t="n">
        <f aca="false">EN61+1</f>
        <v>58</v>
      </c>
      <c r="ER62" s="69" t="n">
        <f aca="false">SUMIF($A$3:$EG$3,"=TN",$A62:$EG62)</f>
        <v>46</v>
      </c>
      <c r="ES62" s="69" t="n">
        <f aca="false">M62</f>
        <v>73</v>
      </c>
      <c r="ET62" s="69" t="n">
        <f aca="false">SUMIF($A$3:$EG$3,"=TE",$A62:$EG62)</f>
        <v>222</v>
      </c>
      <c r="EU62" s="69" t="n">
        <f aca="false">SUMIF($A$3:$EG$3,"=TH",$A62:$EG62)</f>
        <v>178</v>
      </c>
      <c r="EV62" s="69" t="n">
        <f aca="false">SUMIF($A$3:$EG$3,"=TF",$A62:$EG62)</f>
        <v>35</v>
      </c>
      <c r="XEG62" s="0"/>
      <c r="XEH62" s="0"/>
      <c r="XEI62" s="0"/>
      <c r="XEJ62" s="0"/>
      <c r="XEK62" s="0"/>
      <c r="XEL62" s="0"/>
      <c r="XEM62" s="0"/>
      <c r="XEN62" s="0"/>
      <c r="XEO62" s="0"/>
      <c r="XEP62" s="0"/>
      <c r="XEQ62" s="0"/>
      <c r="XER62" s="0"/>
      <c r="XES62" s="0"/>
      <c r="XET62" s="0"/>
      <c r="XEU62" s="0"/>
      <c r="XEV62" s="0"/>
      <c r="XEW62" s="0"/>
      <c r="XEX62" s="0"/>
      <c r="XEY62" s="0"/>
      <c r="XEZ62" s="0"/>
      <c r="XFA62" s="0"/>
      <c r="XFB62" s="0"/>
      <c r="XFC62" s="0"/>
      <c r="XFD62" s="70"/>
    </row>
    <row r="63" s="72" customFormat="true" ht="15" hidden="false" customHeight="false" outlineLevel="0" collapsed="false">
      <c r="A63" s="71" t="n">
        <f aca="false">A62+1</f>
        <v>59</v>
      </c>
      <c r="B63" s="72" t="s">
        <v>262</v>
      </c>
      <c r="C63" s="72" t="s">
        <v>263</v>
      </c>
      <c r="D63" s="72" t="s">
        <v>264</v>
      </c>
      <c r="E63" s="72" t="s">
        <v>265</v>
      </c>
      <c r="J63" s="73" t="n">
        <v>1</v>
      </c>
      <c r="K63" s="73" t="n">
        <v>3</v>
      </c>
      <c r="L63" s="73"/>
      <c r="M63" s="73" t="n">
        <f aca="false">SUM(J63:L63)</f>
        <v>4</v>
      </c>
      <c r="N63" s="73" t="n">
        <f aca="false">R63+V63+Z63</f>
        <v>1</v>
      </c>
      <c r="O63" s="73" t="n">
        <f aca="false">S63+W63+AA63</f>
        <v>5</v>
      </c>
      <c r="P63" s="73" t="n">
        <f aca="false">T63+X63+AB63</f>
        <v>5</v>
      </c>
      <c r="Q63" s="73" t="n">
        <f aca="false">U63+Y63+AC63</f>
        <v>0</v>
      </c>
      <c r="R63" s="73" t="n">
        <v>1</v>
      </c>
      <c r="S63" s="73" t="n">
        <v>5</v>
      </c>
      <c r="T63" s="73" t="n">
        <v>5</v>
      </c>
      <c r="U63" s="73" t="n">
        <v>0</v>
      </c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 t="n">
        <v>1</v>
      </c>
      <c r="BK63" s="73" t="n">
        <v>7</v>
      </c>
      <c r="BL63" s="73" t="n">
        <v>7</v>
      </c>
      <c r="BM63" s="73" t="n">
        <v>7</v>
      </c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 t="n">
        <v>2</v>
      </c>
      <c r="DS63" s="73" t="n">
        <v>9</v>
      </c>
      <c r="DT63" s="73" t="n">
        <v>9</v>
      </c>
      <c r="DU63" s="73" t="n">
        <v>9</v>
      </c>
      <c r="DV63" s="73"/>
      <c r="DW63" s="73"/>
      <c r="DX63" s="73"/>
      <c r="DY63" s="73"/>
      <c r="DZ63" s="73"/>
      <c r="EA63" s="73"/>
      <c r="EB63" s="73"/>
      <c r="EC63" s="73"/>
      <c r="ED63" s="73"/>
      <c r="EE63" s="73"/>
      <c r="EF63" s="73"/>
      <c r="EG63" s="73"/>
      <c r="EH63" s="73" t="n">
        <f aca="false">SUM(I63:L63)</f>
        <v>4</v>
      </c>
      <c r="EI63" s="73" t="n">
        <f aca="false">SUMIF($N$3:$EG$3,"=TF",$N63:$EG63)</f>
        <v>16</v>
      </c>
      <c r="EJ63" s="73" t="n">
        <f aca="false">IF($B63=$B64,"",SUMIF($B$5:$B$287,$B63,$EI$5:$EI$287))</f>
        <v>16</v>
      </c>
      <c r="EK63" s="59" t="n">
        <f aca="false">IF(SUMIF($B$5:$B$287,$B63,$EI$5:$EI$287)=0,"", EI63/SUMIF($B$5:$B$287,$B63,$EI$5:$EI$287))</f>
        <v>1</v>
      </c>
      <c r="EL63" s="60" t="n">
        <f aca="false">IF(EH63=0, "", EI63/EH63)</f>
        <v>4</v>
      </c>
      <c r="EM63" s="72" t="str">
        <f aca="false">B63</f>
        <v>Mendocino</v>
      </c>
      <c r="EN63" s="72" t="n">
        <f aca="false">EN62+1</f>
        <v>59</v>
      </c>
      <c r="ER63" s="73" t="n">
        <f aca="false">SUMIF($A$3:$EG$3,"=TN",$A63:$EG63)</f>
        <v>4</v>
      </c>
      <c r="ES63" s="73" t="n">
        <f aca="false">M63</f>
        <v>4</v>
      </c>
      <c r="ET63" s="73" t="n">
        <f aca="false">SUMIF($A$3:$EG$3,"=TE",$A63:$EG63)</f>
        <v>21</v>
      </c>
      <c r="EU63" s="73" t="n">
        <f aca="false">SUMIF($A$3:$EG$3,"=TH",$A63:$EG63)</f>
        <v>21</v>
      </c>
      <c r="EV63" s="73" t="n">
        <f aca="false">SUMIF($A$3:$EG$3,"=TF",$A63:$EG63)</f>
        <v>16</v>
      </c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74"/>
    </row>
    <row r="64" s="68" customFormat="true" ht="15" hidden="false" customHeight="false" outlineLevel="0" collapsed="false">
      <c r="A64" s="67" t="n">
        <f aca="false">A63+1</f>
        <v>60</v>
      </c>
      <c r="B64" s="68" t="s">
        <v>266</v>
      </c>
      <c r="C64" s="68" t="s">
        <v>267</v>
      </c>
      <c r="D64" s="68" t="s">
        <v>248</v>
      </c>
      <c r="E64" s="68" t="s">
        <v>249</v>
      </c>
      <c r="J64" s="69"/>
      <c r="K64" s="69" t="n">
        <v>42</v>
      </c>
      <c r="L64" s="69" t="n">
        <v>44</v>
      </c>
      <c r="M64" s="69" t="n">
        <f aca="false">SUM(J64:L64)</f>
        <v>86</v>
      </c>
      <c r="N64" s="69" t="n">
        <f aca="false">R64+V64+Z64</f>
        <v>0</v>
      </c>
      <c r="O64" s="69" t="n">
        <f aca="false">S64+W64+AA64</f>
        <v>0</v>
      </c>
      <c r="P64" s="69" t="n">
        <f aca="false">T64+X64+AB64</f>
        <v>0</v>
      </c>
      <c r="Q64" s="69" t="n">
        <f aca="false">U64+Y64+AC64</f>
        <v>0</v>
      </c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69"/>
      <c r="BN64" s="69"/>
      <c r="BO64" s="69"/>
      <c r="BP64" s="69"/>
      <c r="BQ64" s="69"/>
      <c r="BR64" s="69"/>
      <c r="BS64" s="69"/>
      <c r="BT64" s="69"/>
      <c r="BU64" s="69"/>
      <c r="BV64" s="69"/>
      <c r="BW64" s="69"/>
      <c r="BX64" s="69"/>
      <c r="BY64" s="69"/>
      <c r="BZ64" s="69"/>
      <c r="CA64" s="69"/>
      <c r="CB64" s="69"/>
      <c r="CC64" s="69"/>
      <c r="CD64" s="69"/>
      <c r="CE64" s="69"/>
      <c r="CF64" s="69"/>
      <c r="CG64" s="69"/>
      <c r="CH64" s="69"/>
      <c r="CI64" s="69"/>
      <c r="CJ64" s="69"/>
      <c r="CK64" s="69"/>
      <c r="CL64" s="69"/>
      <c r="CM64" s="69"/>
      <c r="CN64" s="69"/>
      <c r="CO64" s="69"/>
      <c r="CP64" s="69"/>
      <c r="CQ64" s="69"/>
      <c r="CR64" s="69"/>
      <c r="CS64" s="69"/>
      <c r="CT64" s="69"/>
      <c r="CU64" s="69"/>
      <c r="CV64" s="69"/>
      <c r="CW64" s="69"/>
      <c r="CX64" s="69"/>
      <c r="CY64" s="69"/>
      <c r="CZ64" s="69"/>
      <c r="DA64" s="69"/>
      <c r="DB64" s="69"/>
      <c r="DC64" s="69"/>
      <c r="DD64" s="69"/>
      <c r="DE64" s="69"/>
      <c r="DF64" s="69"/>
      <c r="DG64" s="69"/>
      <c r="DH64" s="69"/>
      <c r="DI64" s="69"/>
      <c r="DJ64" s="69"/>
      <c r="DK64" s="69"/>
      <c r="DL64" s="69"/>
      <c r="DM64" s="69"/>
      <c r="DN64" s="69"/>
      <c r="DO64" s="69"/>
      <c r="DP64" s="69"/>
      <c r="DQ64" s="69"/>
      <c r="DR64" s="69"/>
      <c r="DS64" s="69"/>
      <c r="DT64" s="69"/>
      <c r="DU64" s="69"/>
      <c r="DV64" s="69"/>
      <c r="DW64" s="69"/>
      <c r="DX64" s="69"/>
      <c r="DY64" s="69"/>
      <c r="DZ64" s="69"/>
      <c r="EA64" s="69"/>
      <c r="EB64" s="69"/>
      <c r="EC64" s="69"/>
      <c r="ED64" s="69"/>
      <c r="EE64" s="69"/>
      <c r="EF64" s="69"/>
      <c r="EG64" s="69"/>
      <c r="EH64" s="69" t="n">
        <f aca="false">SUM(I64:L64)</f>
        <v>86</v>
      </c>
      <c r="EI64" s="69" t="n">
        <f aca="false">SUMIF($N$3:$EG$3,"=TF",$N64:$EG64)</f>
        <v>0</v>
      </c>
      <c r="EJ64" s="69" t="n">
        <f aca="false">IF($B64=$B65,"",SUMIF($B$5:$B$287,$B64,$EI$5:$EI$287))</f>
        <v>0</v>
      </c>
      <c r="EK64" s="59" t="str">
        <f aca="false">IF(SUMIF($B$5:$B$287,$B64,$EI$5:$EI$287)=0,"", EI64/SUMIF($B$5:$B$287,$B64,$EI$5:$EI$287))</f>
        <v/>
      </c>
      <c r="EL64" s="60" t="n">
        <f aca="false">IF(EH64=0, "", EI64/EH64)</f>
        <v>0</v>
      </c>
      <c r="EM64" s="68" t="str">
        <f aca="false">B64</f>
        <v>Merced</v>
      </c>
      <c r="EN64" s="68" t="n">
        <f aca="false">EN63+1</f>
        <v>60</v>
      </c>
      <c r="ER64" s="69" t="n">
        <f aca="false">SUMIF($A$3:$EG$3,"=TN",$A64:$EG64)</f>
        <v>0</v>
      </c>
      <c r="ES64" s="69" t="n">
        <f aca="false">M64</f>
        <v>86</v>
      </c>
      <c r="ET64" s="69" t="n">
        <f aca="false">SUMIF($A$3:$EG$3,"=TE",$A64:$EG64)</f>
        <v>0</v>
      </c>
      <c r="EU64" s="69" t="n">
        <f aca="false">SUMIF($A$3:$EG$3,"=TH",$A64:$EG64)</f>
        <v>0</v>
      </c>
      <c r="EV64" s="69" t="n">
        <f aca="false">SUMIF($A$3:$EG$3,"=TF",$A64:$EG64)</f>
        <v>0</v>
      </c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70"/>
    </row>
    <row r="65" s="72" customFormat="true" ht="15" hidden="false" customHeight="false" outlineLevel="0" collapsed="false">
      <c r="A65" s="71" t="n">
        <f aca="false">A64+1</f>
        <v>61</v>
      </c>
      <c r="B65" s="72" t="s">
        <v>268</v>
      </c>
      <c r="C65" s="72" t="s">
        <v>269</v>
      </c>
      <c r="D65" s="72" t="s">
        <v>270</v>
      </c>
      <c r="E65" s="72" t="s">
        <v>271</v>
      </c>
      <c r="J65" s="73" t="n">
        <v>0</v>
      </c>
      <c r="K65" s="73" t="n">
        <v>20</v>
      </c>
      <c r="L65" s="73" t="n">
        <v>0</v>
      </c>
      <c r="M65" s="73" t="n">
        <f aca="false">SUM(J65:L65)</f>
        <v>20</v>
      </c>
      <c r="N65" s="73" t="n">
        <f aca="false">R65+V65+Z65</f>
        <v>18</v>
      </c>
      <c r="O65" s="73" t="n">
        <f aca="false">S65+W65+AA65</f>
        <v>86</v>
      </c>
      <c r="P65" s="73" t="n">
        <f aca="false">T65+X65+AB65</f>
        <v>68</v>
      </c>
      <c r="Q65" s="73" t="n">
        <f aca="false">U65+Y65+AC65</f>
        <v>56</v>
      </c>
      <c r="R65" s="73" t="n">
        <v>12</v>
      </c>
      <c r="S65" s="73" t="n">
        <v>59</v>
      </c>
      <c r="T65" s="73" t="n">
        <v>46</v>
      </c>
      <c r="U65" s="73" t="n">
        <v>40</v>
      </c>
      <c r="V65" s="73" t="n">
        <v>6</v>
      </c>
      <c r="W65" s="73" t="n">
        <v>27</v>
      </c>
      <c r="X65" s="73" t="n">
        <v>22</v>
      </c>
      <c r="Y65" s="73" t="n">
        <v>16</v>
      </c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 t="n">
        <v>15</v>
      </c>
      <c r="DO65" s="73" t="n">
        <v>72</v>
      </c>
      <c r="DP65" s="73" t="n">
        <v>54</v>
      </c>
      <c r="DQ65" s="73" t="n">
        <v>45</v>
      </c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  <c r="EF65" s="73"/>
      <c r="EG65" s="73"/>
      <c r="EH65" s="73" t="n">
        <f aca="false">SUM(I65:L65)</f>
        <v>20</v>
      </c>
      <c r="EI65" s="73" t="n">
        <f aca="false">SUMIF($N$3:$EG$3,"=TF",$N65:$EG65)</f>
        <v>101</v>
      </c>
      <c r="EJ65" s="73" t="str">
        <f aca="false">IF($B65=$B66,"",SUMIF($B$5:$B$287,$B65,$EI$5:$EI$287))</f>
        <v/>
      </c>
      <c r="EK65" s="59" t="n">
        <f aca="false">IF(SUMIF($B$5:$B$287,$B65,$EI$5:$EI$287)=0,"", EI65/SUMIF($B$5:$B$287,$B65,$EI$5:$EI$287))</f>
        <v>0.172354948805461</v>
      </c>
      <c r="EL65" s="60" t="n">
        <f aca="false">IF(EH65=0, "", EI65/EH65)</f>
        <v>5.05</v>
      </c>
      <c r="EM65" s="72" t="str">
        <f aca="false">B65</f>
        <v>Napa</v>
      </c>
      <c r="EN65" s="72" t="n">
        <f aca="false">EN64+1</f>
        <v>61</v>
      </c>
      <c r="ER65" s="73" t="n">
        <f aca="false">SUMIF($A$3:$EG$3,"=TN",$A65:$EG65)</f>
        <v>33</v>
      </c>
      <c r="ES65" s="73" t="n">
        <f aca="false">M65</f>
        <v>20</v>
      </c>
      <c r="ET65" s="73" t="n">
        <f aca="false">SUMIF($A$3:$EG$3,"=TE",$A65:$EG65)</f>
        <v>158</v>
      </c>
      <c r="EU65" s="73" t="n">
        <f aca="false">SUMIF($A$3:$EG$3,"=TH",$A65:$EG65)</f>
        <v>122</v>
      </c>
      <c r="EV65" s="73" t="n">
        <f aca="false">SUMIF($A$3:$EG$3,"=TF",$A65:$EG65)</f>
        <v>101</v>
      </c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74"/>
    </row>
    <row r="66" s="68" customFormat="true" ht="15" hidden="false" customHeight="false" outlineLevel="0" collapsed="false">
      <c r="A66" s="67" t="n">
        <f aca="false">A65+1</f>
        <v>62</v>
      </c>
      <c r="B66" s="68" t="s">
        <v>268</v>
      </c>
      <c r="C66" s="68" t="s">
        <v>272</v>
      </c>
      <c r="D66" s="68" t="s">
        <v>273</v>
      </c>
      <c r="E66" s="68" t="s">
        <v>274</v>
      </c>
      <c r="J66" s="69" t="n">
        <v>0</v>
      </c>
      <c r="K66" s="69" t="n">
        <v>19</v>
      </c>
      <c r="L66" s="69" t="n">
        <v>0</v>
      </c>
      <c r="M66" s="69" t="n">
        <f aca="false">SUM(J66:L66)</f>
        <v>19</v>
      </c>
      <c r="N66" s="69" t="n">
        <f aca="false">R66+V66+Z66</f>
        <v>22</v>
      </c>
      <c r="O66" s="69" t="n">
        <f aca="false">S66+W66+AA66</f>
        <v>101</v>
      </c>
      <c r="P66" s="69" t="n">
        <f aca="false">T66+X66+AB66</f>
        <v>87</v>
      </c>
      <c r="Q66" s="69" t="n">
        <f aca="false">U66+Y66+AC66</f>
        <v>84</v>
      </c>
      <c r="R66" s="69" t="n">
        <v>14</v>
      </c>
      <c r="S66" s="69" t="n">
        <v>70</v>
      </c>
      <c r="T66" s="69" t="n">
        <v>60</v>
      </c>
      <c r="U66" s="69" t="n">
        <v>58</v>
      </c>
      <c r="V66" s="69" t="n">
        <v>8</v>
      </c>
      <c r="W66" s="69" t="n">
        <v>31</v>
      </c>
      <c r="X66" s="69" t="n">
        <v>27</v>
      </c>
      <c r="Y66" s="69" t="n">
        <v>26</v>
      </c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69"/>
      <c r="AN66" s="69"/>
      <c r="AO66" s="69"/>
      <c r="AP66" s="69"/>
      <c r="AQ66" s="69"/>
      <c r="AR66" s="69"/>
      <c r="AS66" s="69"/>
      <c r="AT66" s="69"/>
      <c r="AU66" s="69"/>
      <c r="AV66" s="69"/>
      <c r="AW66" s="69"/>
      <c r="AX66" s="69"/>
      <c r="AY66" s="69"/>
      <c r="AZ66" s="69"/>
      <c r="BA66" s="69"/>
      <c r="BB66" s="69"/>
      <c r="BC66" s="69"/>
      <c r="BD66" s="69"/>
      <c r="BE66" s="69"/>
      <c r="BF66" s="69"/>
      <c r="BG66" s="69"/>
      <c r="BH66" s="69"/>
      <c r="BI66" s="69"/>
      <c r="BJ66" s="69"/>
      <c r="BK66" s="69"/>
      <c r="BL66" s="69"/>
      <c r="BM66" s="69"/>
      <c r="BN66" s="69"/>
      <c r="BO66" s="69"/>
      <c r="BP66" s="69"/>
      <c r="BQ66" s="69"/>
      <c r="BR66" s="69"/>
      <c r="BS66" s="69"/>
      <c r="BT66" s="69"/>
      <c r="BU66" s="69"/>
      <c r="BV66" s="69"/>
      <c r="BW66" s="69"/>
      <c r="BX66" s="69"/>
      <c r="BY66" s="69"/>
      <c r="BZ66" s="69"/>
      <c r="CA66" s="69"/>
      <c r="CB66" s="69"/>
      <c r="CC66" s="69"/>
      <c r="CD66" s="69"/>
      <c r="CE66" s="69"/>
      <c r="CF66" s="69"/>
      <c r="CG66" s="69"/>
      <c r="CH66" s="69"/>
      <c r="CI66" s="69"/>
      <c r="CJ66" s="69"/>
      <c r="CK66" s="69"/>
      <c r="CL66" s="69"/>
      <c r="CM66" s="69"/>
      <c r="CN66" s="69"/>
      <c r="CO66" s="69"/>
      <c r="CP66" s="69"/>
      <c r="CQ66" s="69"/>
      <c r="CR66" s="69"/>
      <c r="CS66" s="69"/>
      <c r="CT66" s="69"/>
      <c r="CU66" s="69"/>
      <c r="CV66" s="69"/>
      <c r="CW66" s="69"/>
      <c r="CX66" s="69" t="n">
        <v>1</v>
      </c>
      <c r="CY66" s="69" t="n">
        <v>5</v>
      </c>
      <c r="CZ66" s="69" t="n">
        <v>5</v>
      </c>
      <c r="DA66" s="69" t="n">
        <v>5</v>
      </c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 t="n">
        <v>2</v>
      </c>
      <c r="DO66" s="69" t="n">
        <v>9</v>
      </c>
      <c r="DP66" s="69" t="n">
        <v>9</v>
      </c>
      <c r="DQ66" s="69" t="n">
        <v>9</v>
      </c>
      <c r="DR66" s="69"/>
      <c r="DS66" s="69"/>
      <c r="DT66" s="69"/>
      <c r="DU66" s="69"/>
      <c r="DV66" s="69" t="n">
        <v>1</v>
      </c>
      <c r="DW66" s="69" t="n">
        <v>5</v>
      </c>
      <c r="DX66" s="69" t="n">
        <v>5</v>
      </c>
      <c r="DY66" s="69" t="n">
        <v>5</v>
      </c>
      <c r="DZ66" s="69"/>
      <c r="EA66" s="69"/>
      <c r="EB66" s="69"/>
      <c r="EC66" s="69"/>
      <c r="ED66" s="69"/>
      <c r="EE66" s="69"/>
      <c r="EF66" s="69"/>
      <c r="EG66" s="69"/>
      <c r="EH66" s="69" t="n">
        <f aca="false">SUM(I66:L66)</f>
        <v>19</v>
      </c>
      <c r="EI66" s="69" t="n">
        <f aca="false">SUMIF($N$3:$EG$3,"=TF",$N66:$EG66)</f>
        <v>103</v>
      </c>
      <c r="EJ66" s="69" t="str">
        <f aca="false">IF($B66=$B67,"",SUMIF($B$5:$B$287,$B66,$EI$5:$EI$287))</f>
        <v/>
      </c>
      <c r="EK66" s="59" t="n">
        <f aca="false">IF(SUMIF($B$5:$B$287,$B66,$EI$5:$EI$287)=0,"", EI66/SUMIF($B$5:$B$287,$B66,$EI$5:$EI$287))</f>
        <v>0.175767918088737</v>
      </c>
      <c r="EL66" s="60" t="n">
        <f aca="false">IF(EH66=0, "", EI66/EH66)</f>
        <v>5.42105263157895</v>
      </c>
      <c r="EM66" s="68" t="str">
        <f aca="false">B66</f>
        <v>Napa</v>
      </c>
      <c r="EN66" s="68" t="n">
        <f aca="false">EN65+1</f>
        <v>62</v>
      </c>
      <c r="ER66" s="69" t="n">
        <f aca="false">SUMIF($A$3:$EG$3,"=TN",$A66:$EG66)</f>
        <v>26</v>
      </c>
      <c r="ES66" s="69" t="n">
        <f aca="false">M66</f>
        <v>19</v>
      </c>
      <c r="ET66" s="69" t="n">
        <f aca="false">SUMIF($A$3:$EG$3,"=TE",$A66:$EG66)</f>
        <v>120</v>
      </c>
      <c r="EU66" s="69" t="n">
        <f aca="false">SUMIF($A$3:$EG$3,"=TH",$A66:$EG66)</f>
        <v>106</v>
      </c>
      <c r="EV66" s="69" t="n">
        <f aca="false">SUMIF($A$3:$EG$3,"=TF",$A66:$EG66)</f>
        <v>103</v>
      </c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70"/>
    </row>
    <row r="67" s="72" customFormat="true" ht="15" hidden="false" customHeight="false" outlineLevel="0" collapsed="false">
      <c r="A67" s="71" t="n">
        <f aca="false">A66+1</f>
        <v>63</v>
      </c>
      <c r="B67" s="72" t="s">
        <v>268</v>
      </c>
      <c r="C67" s="72" t="s">
        <v>275</v>
      </c>
      <c r="D67" s="72" t="s">
        <v>276</v>
      </c>
      <c r="E67" s="72" t="s">
        <v>277</v>
      </c>
      <c r="J67" s="73" t="n">
        <v>0</v>
      </c>
      <c r="K67" s="73" t="n">
        <v>10</v>
      </c>
      <c r="L67" s="73" t="n">
        <v>0</v>
      </c>
      <c r="M67" s="73" t="n">
        <f aca="false">SUM(J67:L67)</f>
        <v>10</v>
      </c>
      <c r="N67" s="73" t="n">
        <f aca="false">R67+V67+Z67</f>
        <v>4</v>
      </c>
      <c r="O67" s="73" t="n">
        <f aca="false">S67+W67+AA67</f>
        <v>18</v>
      </c>
      <c r="P67" s="73" t="n">
        <f aca="false">T67+X67+AB67</f>
        <v>16</v>
      </c>
      <c r="Q67" s="73" t="n">
        <f aca="false">U67+Y67+AC67</f>
        <v>14</v>
      </c>
      <c r="R67" s="73" t="n">
        <v>3</v>
      </c>
      <c r="S67" s="73" t="n">
        <v>14</v>
      </c>
      <c r="T67" s="73" t="n">
        <v>12</v>
      </c>
      <c r="U67" s="73" t="n">
        <v>10</v>
      </c>
      <c r="V67" s="73" t="n">
        <v>1</v>
      </c>
      <c r="W67" s="73" t="n">
        <v>4</v>
      </c>
      <c r="X67" s="73" t="n">
        <v>4</v>
      </c>
      <c r="Y67" s="73" t="n">
        <v>4</v>
      </c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 t="n">
        <v>9</v>
      </c>
      <c r="DO67" s="73" t="n">
        <v>39</v>
      </c>
      <c r="DP67" s="73" t="n">
        <v>37</v>
      </c>
      <c r="DQ67" s="73" t="n">
        <v>29</v>
      </c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  <c r="EF67" s="73"/>
      <c r="EG67" s="73"/>
      <c r="EH67" s="73" t="n">
        <f aca="false">SUM(I67:L67)</f>
        <v>10</v>
      </c>
      <c r="EI67" s="73" t="n">
        <f aca="false">SUMIF($N$3:$EG$3,"=TF",$N67:$EG67)</f>
        <v>43</v>
      </c>
      <c r="EJ67" s="73" t="str">
        <f aca="false">IF($B67=$B68,"",SUMIF($B$5:$B$287,$B67,$EI$5:$EI$287))</f>
        <v/>
      </c>
      <c r="EK67" s="59" t="n">
        <f aca="false">IF(SUMIF($B$5:$B$287,$B67,$EI$5:$EI$287)=0,"", EI67/SUMIF($B$5:$B$287,$B67,$EI$5:$EI$287))</f>
        <v>0.0733788395904437</v>
      </c>
      <c r="EL67" s="60" t="n">
        <f aca="false">IF(EH67=0, "", EI67/EH67)</f>
        <v>4.3</v>
      </c>
      <c r="EM67" s="72" t="str">
        <f aca="false">B67</f>
        <v>Napa</v>
      </c>
      <c r="EN67" s="72" t="n">
        <f aca="false">EN66+1</f>
        <v>63</v>
      </c>
      <c r="ER67" s="73" t="n">
        <f aca="false">SUMIF($A$3:$EG$3,"=TN",$A67:$EG67)</f>
        <v>13</v>
      </c>
      <c r="ES67" s="73" t="n">
        <f aca="false">M67</f>
        <v>10</v>
      </c>
      <c r="ET67" s="73" t="n">
        <f aca="false">SUMIF($A$3:$EG$3,"=TE",$A67:$EG67)</f>
        <v>57</v>
      </c>
      <c r="EU67" s="73" t="n">
        <f aca="false">SUMIF($A$3:$EG$3,"=TH",$A67:$EG67)</f>
        <v>53</v>
      </c>
      <c r="EV67" s="73" t="n">
        <f aca="false">SUMIF($A$3:$EG$3,"=TF",$A67:$EG67)</f>
        <v>43</v>
      </c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74"/>
    </row>
    <row r="68" s="68" customFormat="true" ht="15" hidden="false" customHeight="false" outlineLevel="0" collapsed="false">
      <c r="A68" s="67" t="n">
        <f aca="false">A67+1</f>
        <v>64</v>
      </c>
      <c r="B68" s="68" t="s">
        <v>268</v>
      </c>
      <c r="C68" s="68" t="s">
        <v>278</v>
      </c>
      <c r="D68" s="68" t="s">
        <v>279</v>
      </c>
      <c r="E68" s="68" t="s">
        <v>280</v>
      </c>
      <c r="J68" s="69" t="n">
        <v>0</v>
      </c>
      <c r="K68" s="69" t="n">
        <v>8</v>
      </c>
      <c r="L68" s="69" t="n">
        <v>0</v>
      </c>
      <c r="M68" s="69" t="n">
        <f aca="false">SUM(J68:L68)</f>
        <v>8</v>
      </c>
      <c r="N68" s="69" t="n">
        <f aca="false">R68+V68+Z68</f>
        <v>4</v>
      </c>
      <c r="O68" s="69" t="n">
        <f aca="false">S68+W68+AA68</f>
        <v>21</v>
      </c>
      <c r="P68" s="69" t="n">
        <f aca="false">T68+X68+AB68</f>
        <v>19</v>
      </c>
      <c r="Q68" s="69" t="n">
        <f aca="false">U68+Y68+AC68</f>
        <v>19</v>
      </c>
      <c r="R68" s="69" t="n">
        <v>2</v>
      </c>
      <c r="S68" s="69" t="n">
        <v>10</v>
      </c>
      <c r="T68" s="69" t="n">
        <v>8</v>
      </c>
      <c r="U68" s="69" t="n">
        <v>8</v>
      </c>
      <c r="V68" s="69" t="n">
        <v>2</v>
      </c>
      <c r="W68" s="69" t="n">
        <v>11</v>
      </c>
      <c r="X68" s="69" t="n">
        <v>11</v>
      </c>
      <c r="Y68" s="69" t="n">
        <v>11</v>
      </c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69"/>
      <c r="AN68" s="69"/>
      <c r="AO68" s="69"/>
      <c r="AP68" s="69"/>
      <c r="AQ68" s="69"/>
      <c r="AR68" s="69"/>
      <c r="AS68" s="69"/>
      <c r="AT68" s="69"/>
      <c r="AU68" s="69"/>
      <c r="AV68" s="69"/>
      <c r="AW68" s="69"/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69"/>
      <c r="BM68" s="69"/>
      <c r="BN68" s="69"/>
      <c r="BO68" s="69"/>
      <c r="BP68" s="69"/>
      <c r="BQ68" s="69"/>
      <c r="BR68" s="69"/>
      <c r="BS68" s="69"/>
      <c r="BT68" s="69"/>
      <c r="BU68" s="69"/>
      <c r="BV68" s="69"/>
      <c r="BW68" s="69"/>
      <c r="BX68" s="69"/>
      <c r="BY68" s="69"/>
      <c r="BZ68" s="69"/>
      <c r="CA68" s="69"/>
      <c r="CB68" s="69"/>
      <c r="CC68" s="69"/>
      <c r="CD68" s="69"/>
      <c r="CE68" s="69"/>
      <c r="CF68" s="69"/>
      <c r="CG68" s="69"/>
      <c r="CH68" s="69"/>
      <c r="CI68" s="69"/>
      <c r="CJ68" s="69"/>
      <c r="CK68" s="69"/>
      <c r="CL68" s="69"/>
      <c r="CM68" s="69"/>
      <c r="CN68" s="69"/>
      <c r="CO68" s="69"/>
      <c r="CP68" s="69"/>
      <c r="CQ68" s="69"/>
      <c r="CR68" s="69"/>
      <c r="CS68" s="69"/>
      <c r="CT68" s="69"/>
      <c r="CU68" s="69"/>
      <c r="CV68" s="69"/>
      <c r="CW68" s="69"/>
      <c r="CX68" s="69"/>
      <c r="CY68" s="69"/>
      <c r="CZ68" s="69"/>
      <c r="DA68" s="69"/>
      <c r="DB68" s="69"/>
      <c r="DC68" s="69"/>
      <c r="DD68" s="69"/>
      <c r="DE68" s="69"/>
      <c r="DF68" s="69"/>
      <c r="DG68" s="69"/>
      <c r="DH68" s="69"/>
      <c r="DI68" s="69"/>
      <c r="DJ68" s="69"/>
      <c r="DK68" s="69"/>
      <c r="DL68" s="69"/>
      <c r="DM68" s="69"/>
      <c r="DN68" s="69" t="n">
        <v>2</v>
      </c>
      <c r="DO68" s="69" t="n">
        <v>10</v>
      </c>
      <c r="DP68" s="69" t="n">
        <v>10</v>
      </c>
      <c r="DQ68" s="69" t="n">
        <v>10</v>
      </c>
      <c r="DR68" s="69"/>
      <c r="DS68" s="69"/>
      <c r="DT68" s="69"/>
      <c r="DU68" s="69"/>
      <c r="DV68" s="69"/>
      <c r="DW68" s="69"/>
      <c r="DX68" s="69"/>
      <c r="DY68" s="69"/>
      <c r="DZ68" s="69"/>
      <c r="EA68" s="69"/>
      <c r="EB68" s="69"/>
      <c r="EC68" s="69"/>
      <c r="ED68" s="69"/>
      <c r="EE68" s="69"/>
      <c r="EF68" s="69"/>
      <c r="EG68" s="69"/>
      <c r="EH68" s="69" t="n">
        <f aca="false">SUM(I68:L68)</f>
        <v>8</v>
      </c>
      <c r="EI68" s="69" t="n">
        <f aca="false">SUMIF($N$3:$EG$3,"=TF",$N68:$EG68)</f>
        <v>29</v>
      </c>
      <c r="EJ68" s="69" t="str">
        <f aca="false">IF($B68=$B69,"",SUMIF($B$5:$B$287,$B68,$EI$5:$EI$287))</f>
        <v/>
      </c>
      <c r="EK68" s="59" t="n">
        <f aca="false">IF(SUMIF($B$5:$B$287,$B68,$EI$5:$EI$287)=0,"", EI68/SUMIF($B$5:$B$287,$B68,$EI$5:$EI$287))</f>
        <v>0.0494880546075085</v>
      </c>
      <c r="EL68" s="60" t="n">
        <f aca="false">IF(EH68=0, "", EI68/EH68)</f>
        <v>3.625</v>
      </c>
      <c r="EM68" s="68" t="str">
        <f aca="false">B68</f>
        <v>Napa</v>
      </c>
      <c r="EN68" s="68" t="n">
        <f aca="false">EN67+1</f>
        <v>64</v>
      </c>
      <c r="ER68" s="69" t="n">
        <f aca="false">SUMIF($A$3:$EG$3,"=TN",$A68:$EG68)</f>
        <v>6</v>
      </c>
      <c r="ES68" s="69" t="n">
        <f aca="false">M68</f>
        <v>8</v>
      </c>
      <c r="ET68" s="69" t="n">
        <f aca="false">SUMIF($A$3:$EG$3,"=TE",$A68:$EG68)</f>
        <v>31</v>
      </c>
      <c r="EU68" s="69" t="n">
        <f aca="false">SUMIF($A$3:$EG$3,"=TH",$A68:$EG68)</f>
        <v>29</v>
      </c>
      <c r="EV68" s="69" t="n">
        <f aca="false">SUMIF($A$3:$EG$3,"=TF",$A68:$EG68)</f>
        <v>29</v>
      </c>
      <c r="XEG68" s="0"/>
      <c r="XEH68" s="0"/>
      <c r="XEI68" s="0"/>
      <c r="XEJ68" s="0"/>
      <c r="XEK68" s="0"/>
      <c r="XEL68" s="0"/>
      <c r="XEM68" s="0"/>
      <c r="XEN68" s="0"/>
      <c r="XEO68" s="0"/>
      <c r="XEP68" s="0"/>
      <c r="XEQ68" s="0"/>
      <c r="XER68" s="0"/>
      <c r="XES68" s="0"/>
      <c r="XET68" s="0"/>
      <c r="XEU68" s="0"/>
      <c r="XEV68" s="0"/>
      <c r="XEW68" s="0"/>
      <c r="XEX68" s="0"/>
      <c r="XEY68" s="0"/>
      <c r="XEZ68" s="0"/>
      <c r="XFA68" s="0"/>
      <c r="XFB68" s="0"/>
      <c r="XFC68" s="0"/>
      <c r="XFD68" s="70"/>
    </row>
    <row r="69" s="72" customFormat="true" ht="15" hidden="false" customHeight="false" outlineLevel="0" collapsed="false">
      <c r="A69" s="71" t="n">
        <f aca="false">A68+1</f>
        <v>65</v>
      </c>
      <c r="B69" s="72" t="s">
        <v>268</v>
      </c>
      <c r="C69" s="72" t="s">
        <v>281</v>
      </c>
      <c r="D69" s="72" t="s">
        <v>282</v>
      </c>
      <c r="E69" s="72" t="s">
        <v>283</v>
      </c>
      <c r="J69" s="73" t="n">
        <v>0</v>
      </c>
      <c r="K69" s="73" t="n">
        <v>10</v>
      </c>
      <c r="L69" s="73" t="n">
        <v>0</v>
      </c>
      <c r="M69" s="73" t="n">
        <f aca="false">SUM(J69:L69)</f>
        <v>10</v>
      </c>
      <c r="N69" s="73" t="n">
        <f aca="false">R69+V69+Z69</f>
        <v>5</v>
      </c>
      <c r="O69" s="73" t="n">
        <f aca="false">S69+W69+AA69</f>
        <v>21</v>
      </c>
      <c r="P69" s="73" t="n">
        <f aca="false">T69+X69+AB69</f>
        <v>21</v>
      </c>
      <c r="Q69" s="73" t="n">
        <f aca="false">U69+Y69+AC69</f>
        <v>17</v>
      </c>
      <c r="R69" s="73" t="n">
        <v>3</v>
      </c>
      <c r="S69" s="73" t="n">
        <v>13</v>
      </c>
      <c r="T69" s="73" t="n">
        <v>13</v>
      </c>
      <c r="U69" s="73" t="n">
        <v>13</v>
      </c>
      <c r="V69" s="73" t="n">
        <v>2</v>
      </c>
      <c r="W69" s="73" t="n">
        <v>8</v>
      </c>
      <c r="X69" s="73" t="n">
        <v>8</v>
      </c>
      <c r="Y69" s="73" t="n">
        <v>4</v>
      </c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 t="n">
        <v>8</v>
      </c>
      <c r="DO69" s="73" t="n">
        <v>41</v>
      </c>
      <c r="DP69" s="73" t="n">
        <v>37</v>
      </c>
      <c r="DQ69" s="73" t="n">
        <v>36</v>
      </c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 t="n">
        <f aca="false">SUM(I69:L69)</f>
        <v>10</v>
      </c>
      <c r="EI69" s="73" t="n">
        <f aca="false">SUMIF($N$3:$EG$3,"=TF",$N69:$EG69)</f>
        <v>53</v>
      </c>
      <c r="EJ69" s="73" t="str">
        <f aca="false">IF($B69=$B70,"",SUMIF($B$5:$B$287,$B69,$EI$5:$EI$287))</f>
        <v/>
      </c>
      <c r="EK69" s="59" t="n">
        <f aca="false">IF(SUMIF($B$5:$B$287,$B69,$EI$5:$EI$287)=0,"", EI69/SUMIF($B$5:$B$287,$B69,$EI$5:$EI$287))</f>
        <v>0.0904436860068259</v>
      </c>
      <c r="EL69" s="60" t="n">
        <f aca="false">IF(EH69=0, "", EI69/EH69)</f>
        <v>5.3</v>
      </c>
      <c r="EM69" s="72" t="str">
        <f aca="false">B69</f>
        <v>Napa</v>
      </c>
      <c r="EN69" s="72" t="n">
        <f aca="false">EN68+1</f>
        <v>65</v>
      </c>
      <c r="ER69" s="73" t="n">
        <f aca="false">SUMIF($A$3:$EG$3,"=TN",$A69:$EG69)</f>
        <v>13</v>
      </c>
      <c r="ES69" s="73" t="n">
        <f aca="false">M69</f>
        <v>10</v>
      </c>
      <c r="ET69" s="73" t="n">
        <f aca="false">SUMIF($A$3:$EG$3,"=TE",$A69:$EG69)</f>
        <v>62</v>
      </c>
      <c r="EU69" s="73" t="n">
        <f aca="false">SUMIF($A$3:$EG$3,"=TH",$A69:$EG69)</f>
        <v>58</v>
      </c>
      <c r="EV69" s="73" t="n">
        <f aca="false">SUMIF($A$3:$EG$3,"=TF",$A69:$EG69)</f>
        <v>53</v>
      </c>
      <c r="XEG69" s="0"/>
      <c r="XEH69" s="0"/>
      <c r="XEI69" s="0"/>
      <c r="XEJ69" s="0"/>
      <c r="XEK69" s="0"/>
      <c r="XEL69" s="0"/>
      <c r="XEM69" s="0"/>
      <c r="XEN69" s="0"/>
      <c r="XEO69" s="0"/>
      <c r="XEP69" s="0"/>
      <c r="XEQ69" s="0"/>
      <c r="XER69" s="0"/>
      <c r="XES69" s="0"/>
      <c r="XET69" s="0"/>
      <c r="XEU69" s="0"/>
      <c r="XEV69" s="0"/>
      <c r="XEW69" s="0"/>
      <c r="XEX69" s="0"/>
      <c r="XEY69" s="0"/>
      <c r="XEZ69" s="0"/>
      <c r="XFA69" s="0"/>
      <c r="XFB69" s="0"/>
      <c r="XFC69" s="0"/>
      <c r="XFD69" s="74"/>
    </row>
    <row r="70" s="68" customFormat="true" ht="15" hidden="false" customHeight="false" outlineLevel="0" collapsed="false">
      <c r="A70" s="67" t="n">
        <f aca="false">A69+1</f>
        <v>66</v>
      </c>
      <c r="B70" s="68" t="s">
        <v>268</v>
      </c>
      <c r="C70" s="68" t="s">
        <v>284</v>
      </c>
      <c r="D70" s="68" t="s">
        <v>285</v>
      </c>
      <c r="E70" s="68" t="s">
        <v>286</v>
      </c>
      <c r="J70" s="69" t="n">
        <v>0</v>
      </c>
      <c r="K70" s="69" t="n">
        <v>6</v>
      </c>
      <c r="L70" s="69" t="n">
        <v>0</v>
      </c>
      <c r="M70" s="69" t="n">
        <f aca="false">SUM(J70:L70)</f>
        <v>6</v>
      </c>
      <c r="N70" s="69" t="n">
        <f aca="false">R70+V70+Z70</f>
        <v>3</v>
      </c>
      <c r="O70" s="69" t="n">
        <f aca="false">S70+W70+AA70</f>
        <v>17</v>
      </c>
      <c r="P70" s="69" t="n">
        <f aca="false">T70+X70+AB70</f>
        <v>17</v>
      </c>
      <c r="Q70" s="69" t="n">
        <f aca="false">U70+Y70+AC70</f>
        <v>6</v>
      </c>
      <c r="R70" s="69" t="n">
        <v>3</v>
      </c>
      <c r="S70" s="69" t="n">
        <v>17</v>
      </c>
      <c r="T70" s="69" t="n">
        <v>17</v>
      </c>
      <c r="U70" s="69" t="n">
        <v>6</v>
      </c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  <c r="BJ70" s="69"/>
      <c r="BK70" s="69"/>
      <c r="BL70" s="69"/>
      <c r="BM70" s="69"/>
      <c r="BN70" s="69"/>
      <c r="BO70" s="69"/>
      <c r="BP70" s="69"/>
      <c r="BQ70" s="69"/>
      <c r="BR70" s="69"/>
      <c r="BS70" s="69"/>
      <c r="BT70" s="69"/>
      <c r="BU70" s="69"/>
      <c r="BV70" s="69"/>
      <c r="BW70" s="69"/>
      <c r="BX70" s="69"/>
      <c r="BY70" s="69"/>
      <c r="BZ70" s="69"/>
      <c r="CA70" s="69"/>
      <c r="CB70" s="69"/>
      <c r="CC70" s="69"/>
      <c r="CD70" s="69"/>
      <c r="CE70" s="69"/>
      <c r="CF70" s="69"/>
      <c r="CG70" s="69"/>
      <c r="CH70" s="69"/>
      <c r="CI70" s="69"/>
      <c r="CJ70" s="69"/>
      <c r="CK70" s="69"/>
      <c r="CL70" s="69"/>
      <c r="CM70" s="69"/>
      <c r="CN70" s="69"/>
      <c r="CO70" s="69"/>
      <c r="CP70" s="69"/>
      <c r="CQ70" s="69"/>
      <c r="CR70" s="69"/>
      <c r="CS70" s="69"/>
      <c r="CT70" s="69"/>
      <c r="CU70" s="69"/>
      <c r="CV70" s="69"/>
      <c r="CW70" s="69"/>
      <c r="CX70" s="69" t="n">
        <v>2</v>
      </c>
      <c r="CY70" s="69" t="n">
        <v>9</v>
      </c>
      <c r="CZ70" s="69" t="n">
        <v>9</v>
      </c>
      <c r="DA70" s="69" t="n">
        <v>2</v>
      </c>
      <c r="DB70" s="69"/>
      <c r="DC70" s="69"/>
      <c r="DD70" s="69"/>
      <c r="DE70" s="69"/>
      <c r="DF70" s="69"/>
      <c r="DG70" s="69"/>
      <c r="DH70" s="69"/>
      <c r="DI70" s="69"/>
      <c r="DJ70" s="69"/>
      <c r="DK70" s="69"/>
      <c r="DL70" s="69"/>
      <c r="DM70" s="69"/>
      <c r="DN70" s="69" t="n">
        <v>3</v>
      </c>
      <c r="DO70" s="69" t="n">
        <v>15</v>
      </c>
      <c r="DP70" s="69" t="n">
        <v>15</v>
      </c>
      <c r="DQ70" s="69" t="n">
        <v>12</v>
      </c>
      <c r="DR70" s="69"/>
      <c r="DS70" s="69"/>
      <c r="DT70" s="69"/>
      <c r="DU70" s="69"/>
      <c r="DV70" s="69"/>
      <c r="DW70" s="69"/>
      <c r="DX70" s="69"/>
      <c r="DY70" s="69"/>
      <c r="DZ70" s="69"/>
      <c r="EA70" s="69"/>
      <c r="EB70" s="69"/>
      <c r="EC70" s="69"/>
      <c r="ED70" s="69"/>
      <c r="EE70" s="69"/>
      <c r="EF70" s="69"/>
      <c r="EG70" s="69"/>
      <c r="EH70" s="69" t="n">
        <f aca="false">SUM(I70:L70)</f>
        <v>6</v>
      </c>
      <c r="EI70" s="69" t="n">
        <f aca="false">SUMIF($N$3:$EG$3,"=TF",$N70:$EG70)</f>
        <v>20</v>
      </c>
      <c r="EJ70" s="69" t="str">
        <f aca="false">IF($B70=$B71,"",SUMIF($B$5:$B$287,$B70,$EI$5:$EI$287))</f>
        <v/>
      </c>
      <c r="EK70" s="59" t="n">
        <f aca="false">IF(SUMIF($B$5:$B$287,$B70,$EI$5:$EI$287)=0,"", EI70/SUMIF($B$5:$B$287,$B70,$EI$5:$EI$287))</f>
        <v>0.0341296928327645</v>
      </c>
      <c r="EL70" s="60" t="n">
        <f aca="false">IF(EH70=0, "", EI70/EH70)</f>
        <v>3.33333333333333</v>
      </c>
      <c r="EM70" s="68" t="str">
        <f aca="false">B70</f>
        <v>Napa</v>
      </c>
      <c r="EN70" s="68" t="n">
        <f aca="false">EN69+1</f>
        <v>66</v>
      </c>
      <c r="ER70" s="69" t="n">
        <f aca="false">SUMIF($A$3:$EG$3,"=TN",$A70:$EG70)</f>
        <v>8</v>
      </c>
      <c r="ES70" s="69" t="n">
        <f aca="false">M70</f>
        <v>6</v>
      </c>
      <c r="ET70" s="69" t="n">
        <f aca="false">SUMIF($A$3:$EG$3,"=TE",$A70:$EG70)</f>
        <v>41</v>
      </c>
      <c r="EU70" s="69" t="n">
        <f aca="false">SUMIF($A$3:$EG$3,"=TH",$A70:$EG70)</f>
        <v>41</v>
      </c>
      <c r="EV70" s="69" t="n">
        <f aca="false">SUMIF($A$3:$EG$3,"=TF",$A70:$EG70)</f>
        <v>20</v>
      </c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70"/>
    </row>
    <row r="71" s="72" customFormat="true" ht="15" hidden="false" customHeight="false" outlineLevel="0" collapsed="false">
      <c r="A71" s="71" t="n">
        <f aca="false">A70+1</f>
        <v>67</v>
      </c>
      <c r="B71" s="72" t="s">
        <v>268</v>
      </c>
      <c r="C71" s="72" t="s">
        <v>287</v>
      </c>
      <c r="D71" s="72" t="s">
        <v>288</v>
      </c>
      <c r="E71" s="72" t="s">
        <v>289</v>
      </c>
      <c r="J71" s="73" t="n">
        <v>0</v>
      </c>
      <c r="K71" s="73" t="n">
        <v>10</v>
      </c>
      <c r="L71" s="73" t="n">
        <v>0</v>
      </c>
      <c r="M71" s="73" t="n">
        <f aca="false">SUM(J71:L71)</f>
        <v>10</v>
      </c>
      <c r="N71" s="73" t="n">
        <f aca="false">R71+V71+Z71</f>
        <v>5</v>
      </c>
      <c r="O71" s="73" t="n">
        <f aca="false">S71+W71+AA71</f>
        <v>23</v>
      </c>
      <c r="P71" s="73" t="n">
        <f aca="false">T71+X71+AB71</f>
        <v>20</v>
      </c>
      <c r="Q71" s="73" t="n">
        <f aca="false">U71+Y71+AC71</f>
        <v>20</v>
      </c>
      <c r="R71" s="73" t="n">
        <v>5</v>
      </c>
      <c r="S71" s="73" t="n">
        <v>23</v>
      </c>
      <c r="T71" s="73" t="n">
        <v>20</v>
      </c>
      <c r="U71" s="73" t="n">
        <v>20</v>
      </c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 t="n">
        <v>1</v>
      </c>
      <c r="CE71" s="73" t="n">
        <v>9</v>
      </c>
      <c r="CF71" s="73" t="n">
        <v>9</v>
      </c>
      <c r="CG71" s="73" t="n">
        <v>9</v>
      </c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 t="n">
        <v>1</v>
      </c>
      <c r="DO71" s="73" t="n">
        <v>5</v>
      </c>
      <c r="DP71" s="73" t="n">
        <v>5</v>
      </c>
      <c r="DQ71" s="73" t="n">
        <v>5</v>
      </c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  <c r="EF71" s="73"/>
      <c r="EG71" s="73"/>
      <c r="EH71" s="73" t="n">
        <f aca="false">SUM(I71:L71)</f>
        <v>10</v>
      </c>
      <c r="EI71" s="73" t="n">
        <f aca="false">SUMIF($N$3:$EG$3,"=TF",$N71:$EG71)</f>
        <v>34</v>
      </c>
      <c r="EJ71" s="73" t="str">
        <f aca="false">IF($B71=$B72,"",SUMIF($B$5:$B$287,$B71,$EI$5:$EI$287))</f>
        <v/>
      </c>
      <c r="EK71" s="59" t="n">
        <f aca="false">IF(SUMIF($B$5:$B$287,$B71,$EI$5:$EI$287)=0,"", EI71/SUMIF($B$5:$B$287,$B71,$EI$5:$EI$287))</f>
        <v>0.0580204778156997</v>
      </c>
      <c r="EL71" s="60" t="n">
        <f aca="false">IF(EH71=0, "", EI71/EH71)</f>
        <v>3.4</v>
      </c>
      <c r="EM71" s="72" t="str">
        <f aca="false">B71</f>
        <v>Napa</v>
      </c>
      <c r="EN71" s="72" t="n">
        <f aca="false">EN70+1</f>
        <v>67</v>
      </c>
      <c r="ER71" s="73" t="n">
        <f aca="false">SUMIF($A$3:$EG$3,"=TN",$A71:$EG71)</f>
        <v>7</v>
      </c>
      <c r="ES71" s="73" t="n">
        <f aca="false">M71</f>
        <v>10</v>
      </c>
      <c r="ET71" s="73" t="n">
        <f aca="false">SUMIF($A$3:$EG$3,"=TE",$A71:$EG71)</f>
        <v>37</v>
      </c>
      <c r="EU71" s="73" t="n">
        <f aca="false">SUMIF($A$3:$EG$3,"=TH",$A71:$EG71)</f>
        <v>34</v>
      </c>
      <c r="EV71" s="73" t="n">
        <f aca="false">SUMIF($A$3:$EG$3,"=TF",$A71:$EG71)</f>
        <v>34</v>
      </c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74"/>
    </row>
    <row r="72" s="68" customFormat="true" ht="15" hidden="false" customHeight="false" outlineLevel="0" collapsed="false">
      <c r="A72" s="67" t="n">
        <f aca="false">A71+1</f>
        <v>68</v>
      </c>
      <c r="B72" s="68" t="s">
        <v>268</v>
      </c>
      <c r="C72" s="68" t="s">
        <v>290</v>
      </c>
      <c r="D72" s="68" t="s">
        <v>291</v>
      </c>
      <c r="E72" s="68" t="s">
        <v>292</v>
      </c>
      <c r="J72" s="69" t="n">
        <v>0</v>
      </c>
      <c r="K72" s="69" t="n">
        <v>7</v>
      </c>
      <c r="L72" s="69" t="n">
        <v>0</v>
      </c>
      <c r="M72" s="69" t="n">
        <f aca="false">SUM(J72:L72)</f>
        <v>7</v>
      </c>
      <c r="N72" s="69" t="n">
        <f aca="false">R72+V72+Z72</f>
        <v>5</v>
      </c>
      <c r="O72" s="69" t="n">
        <f aca="false">S72+W72+AA72</f>
        <v>19</v>
      </c>
      <c r="P72" s="69" t="n">
        <f aca="false">T72+X72+AB72</f>
        <v>13</v>
      </c>
      <c r="Q72" s="69" t="n">
        <f aca="false">U72+Y72+AC72</f>
        <v>13</v>
      </c>
      <c r="R72" s="69" t="n">
        <v>4</v>
      </c>
      <c r="S72" s="69" t="n">
        <v>16</v>
      </c>
      <c r="T72" s="69" t="n">
        <v>10</v>
      </c>
      <c r="U72" s="69" t="n">
        <v>10</v>
      </c>
      <c r="V72" s="69" t="n">
        <v>1</v>
      </c>
      <c r="W72" s="69" t="n">
        <v>3</v>
      </c>
      <c r="X72" s="69" t="n">
        <v>3</v>
      </c>
      <c r="Y72" s="69" t="n">
        <v>3</v>
      </c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  <c r="BJ72" s="69"/>
      <c r="BK72" s="69"/>
      <c r="BL72" s="69"/>
      <c r="BM72" s="69"/>
      <c r="BN72" s="69"/>
      <c r="BO72" s="69"/>
      <c r="BP72" s="69"/>
      <c r="BQ72" s="69"/>
      <c r="BR72" s="69"/>
      <c r="BS72" s="69"/>
      <c r="BT72" s="69"/>
      <c r="BU72" s="69"/>
      <c r="BV72" s="69"/>
      <c r="BW72" s="69"/>
      <c r="BX72" s="69"/>
      <c r="BY72" s="69"/>
      <c r="BZ72" s="69"/>
      <c r="CA72" s="69"/>
      <c r="CB72" s="69"/>
      <c r="CC72" s="69"/>
      <c r="CD72" s="69"/>
      <c r="CE72" s="69"/>
      <c r="CF72" s="69"/>
      <c r="CG72" s="69"/>
      <c r="CH72" s="69"/>
      <c r="CI72" s="69"/>
      <c r="CJ72" s="69"/>
      <c r="CK72" s="69"/>
      <c r="CL72" s="69"/>
      <c r="CM72" s="69"/>
      <c r="CN72" s="69"/>
      <c r="CO72" s="69"/>
      <c r="CP72" s="69"/>
      <c r="CQ72" s="69"/>
      <c r="CR72" s="69"/>
      <c r="CS72" s="69"/>
      <c r="CT72" s="69"/>
      <c r="CU72" s="69"/>
      <c r="CV72" s="69"/>
      <c r="CW72" s="69"/>
      <c r="CX72" s="69"/>
      <c r="CY72" s="69"/>
      <c r="CZ72" s="69"/>
      <c r="DA72" s="69"/>
      <c r="DB72" s="69"/>
      <c r="DC72" s="69"/>
      <c r="DD72" s="69"/>
      <c r="DE72" s="69"/>
      <c r="DF72" s="69"/>
      <c r="DG72" s="69"/>
      <c r="DH72" s="69"/>
      <c r="DI72" s="69"/>
      <c r="DJ72" s="69"/>
      <c r="DK72" s="69"/>
      <c r="DL72" s="69"/>
      <c r="DM72" s="69"/>
      <c r="DN72" s="69"/>
      <c r="DO72" s="69"/>
      <c r="DP72" s="69"/>
      <c r="DQ72" s="69"/>
      <c r="DR72" s="69"/>
      <c r="DS72" s="69"/>
      <c r="DT72" s="69"/>
      <c r="DU72" s="69"/>
      <c r="DV72" s="69"/>
      <c r="DW72" s="69"/>
      <c r="DX72" s="69"/>
      <c r="DY72" s="69"/>
      <c r="DZ72" s="69"/>
      <c r="EA72" s="69"/>
      <c r="EB72" s="69"/>
      <c r="EC72" s="69"/>
      <c r="ED72" s="69"/>
      <c r="EE72" s="69"/>
      <c r="EF72" s="69"/>
      <c r="EG72" s="69"/>
      <c r="EH72" s="69" t="n">
        <f aca="false">SUM(I72:L72)</f>
        <v>7</v>
      </c>
      <c r="EI72" s="69" t="n">
        <f aca="false">SUMIF($N$3:$EG$3,"=TF",$N72:$EG72)</f>
        <v>13</v>
      </c>
      <c r="EJ72" s="69" t="str">
        <f aca="false">IF($B72=$B73,"",SUMIF($B$5:$B$287,$B72,$EI$5:$EI$287))</f>
        <v/>
      </c>
      <c r="EK72" s="59" t="n">
        <f aca="false">IF(SUMIF($B$5:$B$287,$B72,$EI$5:$EI$287)=0,"", EI72/SUMIF($B$5:$B$287,$B72,$EI$5:$EI$287))</f>
        <v>0.0221843003412969</v>
      </c>
      <c r="EL72" s="60" t="n">
        <f aca="false">IF(EH72=0, "", EI72/EH72)</f>
        <v>1.85714285714286</v>
      </c>
      <c r="EM72" s="68" t="str">
        <f aca="false">B72</f>
        <v>Napa</v>
      </c>
      <c r="EN72" s="68" t="n">
        <f aca="false">EN71+1</f>
        <v>68</v>
      </c>
      <c r="ER72" s="69" t="n">
        <f aca="false">SUMIF($A$3:$EG$3,"=TN",$A72:$EG72)</f>
        <v>5</v>
      </c>
      <c r="ES72" s="69" t="n">
        <f aca="false">M72</f>
        <v>7</v>
      </c>
      <c r="ET72" s="69" t="n">
        <f aca="false">SUMIF($A$3:$EG$3,"=TE",$A72:$EG72)</f>
        <v>19</v>
      </c>
      <c r="EU72" s="69" t="n">
        <f aca="false">SUMIF($A$3:$EG$3,"=TH",$A72:$EG72)</f>
        <v>13</v>
      </c>
      <c r="EV72" s="69" t="n">
        <f aca="false">SUMIF($A$3:$EG$3,"=TF",$A72:$EG72)</f>
        <v>13</v>
      </c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70"/>
    </row>
    <row r="73" s="72" customFormat="true" ht="15" hidden="false" customHeight="false" outlineLevel="0" collapsed="false">
      <c r="A73" s="71" t="n">
        <f aca="false">A72+1</f>
        <v>69</v>
      </c>
      <c r="B73" s="72" t="s">
        <v>268</v>
      </c>
      <c r="C73" s="72" t="s">
        <v>293</v>
      </c>
      <c r="D73" s="72" t="s">
        <v>294</v>
      </c>
      <c r="E73" s="72" t="s">
        <v>295</v>
      </c>
      <c r="J73" s="73" t="n">
        <v>0</v>
      </c>
      <c r="K73" s="73" t="n">
        <v>12</v>
      </c>
      <c r="L73" s="73" t="n">
        <v>0</v>
      </c>
      <c r="M73" s="73" t="n">
        <f aca="false">SUM(J73:L73)</f>
        <v>12</v>
      </c>
      <c r="N73" s="73" t="n">
        <f aca="false">R73+V73+Z73</f>
        <v>2</v>
      </c>
      <c r="O73" s="73" t="n">
        <f aca="false">S73+W73+AA73</f>
        <v>10</v>
      </c>
      <c r="P73" s="73" t="n">
        <f aca="false">T73+X73+AB73</f>
        <v>10</v>
      </c>
      <c r="Q73" s="73" t="n">
        <f aca="false">U73+Y73+AC73</f>
        <v>10</v>
      </c>
      <c r="R73" s="73" t="n">
        <v>2</v>
      </c>
      <c r="S73" s="73" t="n">
        <v>10</v>
      </c>
      <c r="T73" s="73" t="n">
        <v>10</v>
      </c>
      <c r="U73" s="73" t="n">
        <v>10</v>
      </c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 t="n">
        <v>12</v>
      </c>
      <c r="DO73" s="73" t="n">
        <v>58</v>
      </c>
      <c r="DP73" s="73" t="n">
        <v>58</v>
      </c>
      <c r="DQ73" s="73" t="n">
        <v>58</v>
      </c>
      <c r="DR73" s="73" t="n">
        <v>1</v>
      </c>
      <c r="DS73" s="73" t="n">
        <v>4</v>
      </c>
      <c r="DT73" s="73" t="n">
        <v>4</v>
      </c>
      <c r="DU73" s="73" t="n">
        <v>4</v>
      </c>
      <c r="DV73" s="73"/>
      <c r="DW73" s="73"/>
      <c r="DX73" s="73"/>
      <c r="DY73" s="73"/>
      <c r="DZ73" s="73"/>
      <c r="EA73" s="73"/>
      <c r="EB73" s="73"/>
      <c r="EC73" s="73"/>
      <c r="ED73" s="73"/>
      <c r="EE73" s="73"/>
      <c r="EF73" s="73"/>
      <c r="EG73" s="73"/>
      <c r="EH73" s="73" t="n">
        <f aca="false">SUM(I73:L73)</f>
        <v>12</v>
      </c>
      <c r="EI73" s="73" t="n">
        <f aca="false">SUMIF($N$3:$EG$3,"=TF",$N73:$EG73)</f>
        <v>72</v>
      </c>
      <c r="EJ73" s="73" t="str">
        <f aca="false">IF($B73=$B74,"",SUMIF($B$5:$B$287,$B73,$EI$5:$EI$287))</f>
        <v/>
      </c>
      <c r="EK73" s="59" t="n">
        <f aca="false">IF(SUMIF($B$5:$B$287,$B73,$EI$5:$EI$287)=0,"", EI73/SUMIF($B$5:$B$287,$B73,$EI$5:$EI$287))</f>
        <v>0.122866894197952</v>
      </c>
      <c r="EL73" s="60" t="n">
        <f aca="false">IF(EH73=0, "", EI73/EH73)</f>
        <v>6</v>
      </c>
      <c r="EM73" s="72" t="str">
        <f aca="false">B73</f>
        <v>Napa</v>
      </c>
      <c r="EN73" s="72" t="n">
        <f aca="false">EN72+1</f>
        <v>69</v>
      </c>
      <c r="ER73" s="73" t="n">
        <f aca="false">SUMIF($A$3:$EG$3,"=TN",$A73:$EG73)</f>
        <v>15</v>
      </c>
      <c r="ES73" s="73" t="n">
        <f aca="false">M73</f>
        <v>12</v>
      </c>
      <c r="ET73" s="73" t="n">
        <f aca="false">SUMIF($A$3:$EG$3,"=TE",$A73:$EG73)</f>
        <v>72</v>
      </c>
      <c r="EU73" s="73" t="n">
        <f aca="false">SUMIF($A$3:$EG$3,"=TH",$A73:$EG73)</f>
        <v>72</v>
      </c>
      <c r="EV73" s="73" t="n">
        <f aca="false">SUMIF($A$3:$EG$3,"=TF",$A73:$EG73)</f>
        <v>72</v>
      </c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74"/>
    </row>
    <row r="74" s="68" customFormat="true" ht="15" hidden="false" customHeight="false" outlineLevel="0" collapsed="false">
      <c r="A74" s="67" t="n">
        <f aca="false">A73+1</f>
        <v>70</v>
      </c>
      <c r="B74" s="68" t="s">
        <v>268</v>
      </c>
      <c r="C74" s="68" t="s">
        <v>296</v>
      </c>
      <c r="D74" s="68" t="s">
        <v>279</v>
      </c>
      <c r="E74" s="68" t="s">
        <v>280</v>
      </c>
      <c r="J74" s="69" t="n">
        <v>0</v>
      </c>
      <c r="K74" s="69" t="n">
        <v>4</v>
      </c>
      <c r="L74" s="69" t="n">
        <v>0</v>
      </c>
      <c r="M74" s="69" t="n">
        <f aca="false">SUM(J74:L74)</f>
        <v>4</v>
      </c>
      <c r="N74" s="69" t="n">
        <f aca="false">R74+V74+Z74</f>
        <v>1</v>
      </c>
      <c r="O74" s="69" t="n">
        <f aca="false">S74+W74+AA74</f>
        <v>4</v>
      </c>
      <c r="P74" s="69" t="n">
        <f aca="false">T74+X74+AB74</f>
        <v>4</v>
      </c>
      <c r="Q74" s="69" t="n">
        <f aca="false">U74+Y74+AC74</f>
        <v>4</v>
      </c>
      <c r="R74" s="69" t="n">
        <v>1</v>
      </c>
      <c r="S74" s="69" t="n">
        <v>4</v>
      </c>
      <c r="T74" s="69" t="n">
        <v>4</v>
      </c>
      <c r="U74" s="69" t="n">
        <v>4</v>
      </c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  <c r="BF74" s="69"/>
      <c r="BG74" s="69"/>
      <c r="BH74" s="69"/>
      <c r="BI74" s="69"/>
      <c r="BJ74" s="69"/>
      <c r="BK74" s="69"/>
      <c r="BL74" s="69"/>
      <c r="BM74" s="69"/>
      <c r="BN74" s="69"/>
      <c r="BO74" s="69"/>
      <c r="BP74" s="69"/>
      <c r="BQ74" s="69"/>
      <c r="BR74" s="69"/>
      <c r="BS74" s="69"/>
      <c r="BT74" s="69"/>
      <c r="BU74" s="69"/>
      <c r="BV74" s="69"/>
      <c r="BW74" s="69"/>
      <c r="BX74" s="69"/>
      <c r="BY74" s="69"/>
      <c r="BZ74" s="69"/>
      <c r="CA74" s="69"/>
      <c r="CB74" s="69"/>
      <c r="CC74" s="69"/>
      <c r="CD74" s="69"/>
      <c r="CE74" s="69"/>
      <c r="CF74" s="69"/>
      <c r="CG74" s="69"/>
      <c r="CH74" s="69"/>
      <c r="CI74" s="69"/>
      <c r="CJ74" s="69"/>
      <c r="CK74" s="69"/>
      <c r="CL74" s="69"/>
      <c r="CM74" s="69"/>
      <c r="CN74" s="69"/>
      <c r="CO74" s="69"/>
      <c r="CP74" s="69"/>
      <c r="CQ74" s="69"/>
      <c r="CR74" s="69"/>
      <c r="CS74" s="69"/>
      <c r="CT74" s="69"/>
      <c r="CU74" s="69"/>
      <c r="CV74" s="69"/>
      <c r="CW74" s="69"/>
      <c r="CX74" s="69"/>
      <c r="CY74" s="69"/>
      <c r="CZ74" s="69"/>
      <c r="DA74" s="69"/>
      <c r="DB74" s="69"/>
      <c r="DC74" s="69"/>
      <c r="DD74" s="69"/>
      <c r="DE74" s="69"/>
      <c r="DF74" s="69"/>
      <c r="DG74" s="69"/>
      <c r="DH74" s="69"/>
      <c r="DI74" s="69"/>
      <c r="DJ74" s="69"/>
      <c r="DK74" s="69"/>
      <c r="DL74" s="69"/>
      <c r="DM74" s="69"/>
      <c r="DN74" s="69" t="n">
        <v>4</v>
      </c>
      <c r="DO74" s="69" t="n">
        <v>19</v>
      </c>
      <c r="DP74" s="69" t="n">
        <v>18</v>
      </c>
      <c r="DQ74" s="69" t="n">
        <v>16</v>
      </c>
      <c r="DR74" s="69"/>
      <c r="DS74" s="69"/>
      <c r="DT74" s="69"/>
      <c r="DU74" s="69"/>
      <c r="DV74" s="69"/>
      <c r="DW74" s="69"/>
      <c r="DX74" s="69"/>
      <c r="DY74" s="69"/>
      <c r="DZ74" s="69"/>
      <c r="EA74" s="69"/>
      <c r="EB74" s="69"/>
      <c r="EC74" s="69"/>
      <c r="ED74" s="69"/>
      <c r="EE74" s="69"/>
      <c r="EF74" s="69"/>
      <c r="EG74" s="69"/>
      <c r="EH74" s="69" t="n">
        <f aca="false">SUM(I74:L74)</f>
        <v>4</v>
      </c>
      <c r="EI74" s="69" t="n">
        <f aca="false">SUMIF($N$3:$EG$3,"=TF",$N74:$EG74)</f>
        <v>20</v>
      </c>
      <c r="EJ74" s="69" t="str">
        <f aca="false">IF($B74=$B75,"",SUMIF($B$5:$B$287,$B74,$EI$5:$EI$287))</f>
        <v/>
      </c>
      <c r="EK74" s="59" t="n">
        <f aca="false">IF(SUMIF($B$5:$B$287,$B74,$EI$5:$EI$287)=0,"", EI74/SUMIF($B$5:$B$287,$B74,$EI$5:$EI$287))</f>
        <v>0.0341296928327645</v>
      </c>
      <c r="EL74" s="60" t="n">
        <f aca="false">IF(EH74=0, "", EI74/EH74)</f>
        <v>5</v>
      </c>
      <c r="EM74" s="68" t="str">
        <f aca="false">B74</f>
        <v>Napa</v>
      </c>
      <c r="EN74" s="68" t="n">
        <f aca="false">EN73+1</f>
        <v>70</v>
      </c>
      <c r="ER74" s="69" t="n">
        <f aca="false">SUMIF($A$3:$EG$3,"=TN",$A74:$EG74)</f>
        <v>5</v>
      </c>
      <c r="ES74" s="69" t="n">
        <f aca="false">M74</f>
        <v>4</v>
      </c>
      <c r="ET74" s="69" t="n">
        <f aca="false">SUMIF($A$3:$EG$3,"=TE",$A74:$EG74)</f>
        <v>23</v>
      </c>
      <c r="EU74" s="69" t="n">
        <f aca="false">SUMIF($A$3:$EG$3,"=TH",$A74:$EG74)</f>
        <v>22</v>
      </c>
      <c r="EV74" s="69" t="n">
        <f aca="false">SUMIF($A$3:$EG$3,"=TF",$A74:$EG74)</f>
        <v>20</v>
      </c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70"/>
    </row>
    <row r="75" s="72" customFormat="true" ht="15" hidden="false" customHeight="false" outlineLevel="0" collapsed="false">
      <c r="A75" s="71" t="n">
        <f aca="false">A74+1</f>
        <v>71</v>
      </c>
      <c r="B75" s="72" t="s">
        <v>268</v>
      </c>
      <c r="C75" s="72" t="s">
        <v>297</v>
      </c>
      <c r="D75" s="72" t="s">
        <v>298</v>
      </c>
      <c r="E75" s="72" t="s">
        <v>299</v>
      </c>
      <c r="J75" s="73" t="n">
        <v>0</v>
      </c>
      <c r="K75" s="73" t="n">
        <v>16</v>
      </c>
      <c r="L75" s="73" t="n">
        <v>0</v>
      </c>
      <c r="M75" s="73" t="n">
        <f aca="false">SUM(J75:L75)</f>
        <v>16</v>
      </c>
      <c r="N75" s="73" t="n">
        <f aca="false">R75+V75+Z75</f>
        <v>10</v>
      </c>
      <c r="O75" s="73" t="n">
        <f aca="false">S75+W75+AA75</f>
        <v>50</v>
      </c>
      <c r="P75" s="73" t="n">
        <f aca="false">T75+X75+AB75</f>
        <v>49</v>
      </c>
      <c r="Q75" s="73" t="n">
        <f aca="false">U75+Y75+AC75</f>
        <v>38</v>
      </c>
      <c r="R75" s="73" t="n">
        <v>8</v>
      </c>
      <c r="S75" s="73" t="n">
        <v>40</v>
      </c>
      <c r="T75" s="73" t="n">
        <v>39</v>
      </c>
      <c r="U75" s="73" t="n">
        <v>33</v>
      </c>
      <c r="V75" s="73" t="n">
        <v>2</v>
      </c>
      <c r="W75" s="73" t="n">
        <v>10</v>
      </c>
      <c r="X75" s="73" t="n">
        <v>10</v>
      </c>
      <c r="Y75" s="73" t="n">
        <v>5</v>
      </c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 t="n">
        <v>13</v>
      </c>
      <c r="DO75" s="73" t="n">
        <v>68</v>
      </c>
      <c r="DP75" s="73" t="n">
        <v>64</v>
      </c>
      <c r="DQ75" s="73" t="n">
        <v>60</v>
      </c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  <c r="EF75" s="73"/>
      <c r="EG75" s="73"/>
      <c r="EH75" s="73" t="n">
        <f aca="false">SUM(I75:L75)</f>
        <v>16</v>
      </c>
      <c r="EI75" s="73" t="n">
        <f aca="false">SUMIF($N$3:$EG$3,"=TF",$N75:$EG75)</f>
        <v>98</v>
      </c>
      <c r="EJ75" s="73" t="n">
        <f aca="false">IF($B75=$B76,"",SUMIF($B$5:$B$287,$B75,$EI$5:$EI$287))</f>
        <v>586</v>
      </c>
      <c r="EK75" s="59" t="n">
        <f aca="false">IF(SUMIF($B$5:$B$287,$B75,$EI$5:$EI$287)=0,"", EI75/SUMIF($B$5:$B$287,$B75,$EI$5:$EI$287))</f>
        <v>0.167235494880546</v>
      </c>
      <c r="EL75" s="60" t="n">
        <f aca="false">IF(EH75=0, "", EI75/EH75)</f>
        <v>6.125</v>
      </c>
      <c r="EM75" s="72" t="str">
        <f aca="false">B75</f>
        <v>Napa</v>
      </c>
      <c r="EN75" s="72" t="n">
        <f aca="false">EN74+1</f>
        <v>71</v>
      </c>
      <c r="ER75" s="73" t="n">
        <f aca="false">SUMIF($A$3:$EG$3,"=TN",$A75:$EG75)</f>
        <v>23</v>
      </c>
      <c r="ES75" s="73" t="n">
        <f aca="false">M75</f>
        <v>16</v>
      </c>
      <c r="ET75" s="73" t="n">
        <f aca="false">SUMIF($A$3:$EG$3,"=TE",$A75:$EG75)</f>
        <v>118</v>
      </c>
      <c r="EU75" s="73" t="n">
        <f aca="false">SUMIF($A$3:$EG$3,"=TH",$A75:$EG75)</f>
        <v>113</v>
      </c>
      <c r="EV75" s="73" t="n">
        <f aca="false">SUMIF($A$3:$EG$3,"=TF",$A75:$EG75)</f>
        <v>98</v>
      </c>
      <c r="XEG75" s="0"/>
      <c r="XEH75" s="0"/>
      <c r="XEI75" s="0"/>
      <c r="XEJ75" s="0"/>
      <c r="XEK75" s="0"/>
      <c r="XEL75" s="0"/>
      <c r="XEM75" s="0"/>
      <c r="XEN75" s="0"/>
      <c r="XEO75" s="0"/>
      <c r="XEP75" s="0"/>
      <c r="XEQ75" s="0"/>
      <c r="XER75" s="0"/>
      <c r="XES75" s="0"/>
      <c r="XET75" s="0"/>
      <c r="XEU75" s="0"/>
      <c r="XEV75" s="0"/>
      <c r="XEW75" s="0"/>
      <c r="XEX75" s="0"/>
      <c r="XEY75" s="0"/>
      <c r="XEZ75" s="0"/>
      <c r="XFA75" s="0"/>
      <c r="XFB75" s="0"/>
      <c r="XFC75" s="0"/>
      <c r="XFD75" s="74"/>
    </row>
    <row r="76" s="68" customFormat="true" ht="15" hidden="false" customHeight="false" outlineLevel="0" collapsed="false">
      <c r="A76" s="67" t="n">
        <f aca="false">A75+1</f>
        <v>72</v>
      </c>
      <c r="B76" s="68" t="s">
        <v>300</v>
      </c>
      <c r="C76" s="68" t="s">
        <v>301</v>
      </c>
      <c r="D76" s="68" t="s">
        <v>302</v>
      </c>
      <c r="E76" s="68" t="s">
        <v>303</v>
      </c>
      <c r="J76" s="69"/>
      <c r="K76" s="69" t="n">
        <v>11</v>
      </c>
      <c r="L76" s="69"/>
      <c r="M76" s="69" t="n">
        <f aca="false">SUM(J76:L76)</f>
        <v>11</v>
      </c>
      <c r="N76" s="69" t="n">
        <f aca="false">R76+V76+Z76</f>
        <v>7</v>
      </c>
      <c r="O76" s="69" t="n">
        <f aca="false">S76+W76+AA76</f>
        <v>35</v>
      </c>
      <c r="P76" s="69" t="n">
        <f aca="false">T76+X76+AB76</f>
        <v>31</v>
      </c>
      <c r="Q76" s="69" t="n">
        <f aca="false">U76+Y76+AC76</f>
        <v>31</v>
      </c>
      <c r="R76" s="69" t="n">
        <v>6</v>
      </c>
      <c r="S76" s="69" t="n">
        <v>29</v>
      </c>
      <c r="T76" s="69" t="n">
        <v>25</v>
      </c>
      <c r="U76" s="69" t="n">
        <v>25</v>
      </c>
      <c r="V76" s="69" t="n">
        <v>1</v>
      </c>
      <c r="W76" s="69" t="n">
        <v>6</v>
      </c>
      <c r="X76" s="69" t="n">
        <v>6</v>
      </c>
      <c r="Y76" s="69" t="n">
        <v>6</v>
      </c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69"/>
      <c r="BD76" s="69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69"/>
      <c r="CA76" s="69"/>
      <c r="CB76" s="69"/>
      <c r="CC76" s="69"/>
      <c r="CD76" s="69"/>
      <c r="CE76" s="69"/>
      <c r="CF76" s="69"/>
      <c r="CG76" s="69"/>
      <c r="CH76" s="69"/>
      <c r="CI76" s="69"/>
      <c r="CJ76" s="69"/>
      <c r="CK76" s="69"/>
      <c r="CL76" s="69"/>
      <c r="CM76" s="69"/>
      <c r="CN76" s="69"/>
      <c r="CO76" s="69"/>
      <c r="CP76" s="69"/>
      <c r="CQ76" s="69"/>
      <c r="CR76" s="69"/>
      <c r="CS76" s="69"/>
      <c r="CT76" s="69"/>
      <c r="CU76" s="69"/>
      <c r="CV76" s="69"/>
      <c r="CW76" s="69"/>
      <c r="CX76" s="69" t="n">
        <v>2</v>
      </c>
      <c r="CY76" s="69" t="n">
        <v>10</v>
      </c>
      <c r="CZ76" s="69" t="n">
        <v>9</v>
      </c>
      <c r="DA76" s="69" t="n">
        <v>9</v>
      </c>
      <c r="DB76" s="69"/>
      <c r="DC76" s="69"/>
      <c r="DD76" s="69"/>
      <c r="DE76" s="69"/>
      <c r="DF76" s="69"/>
      <c r="DG76" s="69"/>
      <c r="DH76" s="69"/>
      <c r="DI76" s="69"/>
      <c r="DJ76" s="69"/>
      <c r="DK76" s="69"/>
      <c r="DL76" s="69"/>
      <c r="DM76" s="69"/>
      <c r="DN76" s="69" t="n">
        <v>1</v>
      </c>
      <c r="DO76" s="69" t="n">
        <v>5</v>
      </c>
      <c r="DP76" s="69" t="n">
        <v>5</v>
      </c>
      <c r="DQ76" s="69" t="n">
        <v>5</v>
      </c>
      <c r="DR76" s="69"/>
      <c r="DS76" s="69"/>
      <c r="DT76" s="69"/>
      <c r="DU76" s="69"/>
      <c r="DV76" s="69"/>
      <c r="DW76" s="69"/>
      <c r="DX76" s="69"/>
      <c r="DY76" s="69"/>
      <c r="DZ76" s="69"/>
      <c r="EA76" s="69"/>
      <c r="EB76" s="69"/>
      <c r="EC76" s="69"/>
      <c r="ED76" s="69"/>
      <c r="EE76" s="69"/>
      <c r="EF76" s="69"/>
      <c r="EG76" s="69"/>
      <c r="EH76" s="69" t="n">
        <f aca="false">SUM(I76:L76)</f>
        <v>11</v>
      </c>
      <c r="EI76" s="69" t="n">
        <f aca="false">SUMIF($N$3:$EG$3,"=TF",$N76:$EG76)</f>
        <v>45</v>
      </c>
      <c r="EJ76" s="69" t="str">
        <f aca="false">IF($B76=$B77,"",SUMIF($B$5:$B$287,$B76,$EI$5:$EI$287))</f>
        <v/>
      </c>
      <c r="EK76" s="59" t="n">
        <f aca="false">IF(SUMIF($B$5:$B$287,$B76,$EI$5:$EI$287)=0,"", EI76/SUMIF($B$5:$B$287,$B76,$EI$5:$EI$287))</f>
        <v>0.0597609561752988</v>
      </c>
      <c r="EL76" s="60" t="n">
        <f aca="false">IF(EH76=0, "", EI76/EH76)</f>
        <v>4.09090909090909</v>
      </c>
      <c r="EM76" s="68" t="str">
        <f aca="false">B76</f>
        <v>Nevada</v>
      </c>
      <c r="EN76" s="68" t="n">
        <f aca="false">EN75+1</f>
        <v>72</v>
      </c>
      <c r="ER76" s="69" t="n">
        <f aca="false">SUMIF($A$3:$EG$3,"=TN",$A76:$EG76)</f>
        <v>10</v>
      </c>
      <c r="ES76" s="69" t="n">
        <f aca="false">M76</f>
        <v>11</v>
      </c>
      <c r="ET76" s="69" t="n">
        <f aca="false">SUMIF($A$3:$EG$3,"=TE",$A76:$EG76)</f>
        <v>50</v>
      </c>
      <c r="EU76" s="69" t="n">
        <f aca="false">SUMIF($A$3:$EG$3,"=TH",$A76:$EG76)</f>
        <v>45</v>
      </c>
      <c r="EV76" s="69" t="n">
        <f aca="false">SUMIF($A$3:$EG$3,"=TF",$A76:$EG76)</f>
        <v>45</v>
      </c>
      <c r="XEG76" s="0"/>
      <c r="XEH76" s="0"/>
      <c r="XEI76" s="0"/>
      <c r="XEJ76" s="0"/>
      <c r="XEK76" s="0"/>
      <c r="XEL76" s="0"/>
      <c r="XEM76" s="0"/>
      <c r="XEN76" s="0"/>
      <c r="XEO76" s="0"/>
      <c r="XEP76" s="0"/>
      <c r="XEQ76" s="0"/>
      <c r="XER76" s="0"/>
      <c r="XES76" s="0"/>
      <c r="XET76" s="0"/>
      <c r="XEU76" s="0"/>
      <c r="XEV76" s="0"/>
      <c r="XEW76" s="0"/>
      <c r="XEX76" s="0"/>
      <c r="XEY76" s="0"/>
      <c r="XEZ76" s="0"/>
      <c r="XFA76" s="0"/>
      <c r="XFB76" s="0"/>
      <c r="XFC76" s="0"/>
      <c r="XFD76" s="70"/>
    </row>
    <row r="77" s="72" customFormat="true" ht="15" hidden="false" customHeight="false" outlineLevel="0" collapsed="false">
      <c r="A77" s="71" t="n">
        <f aca="false">A76+1</f>
        <v>73</v>
      </c>
      <c r="B77" s="72" t="s">
        <v>300</v>
      </c>
      <c r="C77" s="72" t="s">
        <v>304</v>
      </c>
      <c r="D77" s="72" t="s">
        <v>305</v>
      </c>
      <c r="E77" s="72" t="s">
        <v>306</v>
      </c>
      <c r="J77" s="73"/>
      <c r="K77" s="73" t="n">
        <v>2</v>
      </c>
      <c r="L77" s="73"/>
      <c r="M77" s="73" t="n">
        <f aca="false">SUM(J77:L77)</f>
        <v>2</v>
      </c>
      <c r="N77" s="73" t="n">
        <f aca="false">R77+V77+Z77</f>
        <v>0</v>
      </c>
      <c r="O77" s="73" t="n">
        <f aca="false">S77+W77+AA77</f>
        <v>0</v>
      </c>
      <c r="P77" s="73" t="n">
        <f aca="false">T77+X77+AB77</f>
        <v>0</v>
      </c>
      <c r="Q77" s="73" t="n">
        <f aca="false">U77+Y77+AC77</f>
        <v>0</v>
      </c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 t="n">
        <v>1</v>
      </c>
      <c r="CM77" s="73" t="n">
        <v>6</v>
      </c>
      <c r="CN77" s="73" t="n">
        <v>6</v>
      </c>
      <c r="CO77" s="73" t="n">
        <v>6</v>
      </c>
      <c r="CP77" s="73"/>
      <c r="CQ77" s="73"/>
      <c r="CR77" s="73"/>
      <c r="CS77" s="73"/>
      <c r="CT77" s="73"/>
      <c r="CU77" s="73"/>
      <c r="CV77" s="73"/>
      <c r="CW77" s="73"/>
      <c r="CX77" s="73" t="n">
        <v>1</v>
      </c>
      <c r="CY77" s="73" t="n">
        <v>8</v>
      </c>
      <c r="CZ77" s="73" t="n">
        <v>8</v>
      </c>
      <c r="DA77" s="73" t="n">
        <v>8</v>
      </c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  <c r="EF77" s="73"/>
      <c r="EG77" s="73"/>
      <c r="EH77" s="73" t="n">
        <f aca="false">SUM(I77:L77)</f>
        <v>2</v>
      </c>
      <c r="EI77" s="73" t="n">
        <f aca="false">SUMIF($N$3:$EG$3,"=TF",$N77:$EG77)</f>
        <v>14</v>
      </c>
      <c r="EJ77" s="73" t="str">
        <f aca="false">IF($B77=$B78,"",SUMIF($B$5:$B$287,$B77,$EI$5:$EI$287))</f>
        <v/>
      </c>
      <c r="EK77" s="59" t="n">
        <f aca="false">IF(SUMIF($B$5:$B$287,$B77,$EI$5:$EI$287)=0,"", EI77/SUMIF($B$5:$B$287,$B77,$EI$5:$EI$287))</f>
        <v>0.0185922974767596</v>
      </c>
      <c r="EL77" s="60" t="n">
        <f aca="false">IF(EH77=0, "", EI77/EH77)</f>
        <v>7</v>
      </c>
      <c r="EM77" s="72" t="str">
        <f aca="false">B77</f>
        <v>Nevada</v>
      </c>
      <c r="EN77" s="72" t="n">
        <f aca="false">EN76+1</f>
        <v>73</v>
      </c>
      <c r="ER77" s="73" t="n">
        <f aca="false">SUMIF($A$3:$EG$3,"=TN",$A77:$EG77)</f>
        <v>2</v>
      </c>
      <c r="ES77" s="73" t="n">
        <f aca="false">M77</f>
        <v>2</v>
      </c>
      <c r="ET77" s="73" t="n">
        <f aca="false">SUMIF($A$3:$EG$3,"=TE",$A77:$EG77)</f>
        <v>14</v>
      </c>
      <c r="EU77" s="73" t="n">
        <f aca="false">SUMIF($A$3:$EG$3,"=TH",$A77:$EG77)</f>
        <v>14</v>
      </c>
      <c r="EV77" s="73" t="n">
        <f aca="false">SUMIF($A$3:$EG$3,"=TF",$A77:$EG77)</f>
        <v>14</v>
      </c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74"/>
    </row>
    <row r="78" s="68" customFormat="true" ht="15" hidden="false" customHeight="false" outlineLevel="0" collapsed="false">
      <c r="A78" s="67" t="n">
        <f aca="false">A77+1</f>
        <v>74</v>
      </c>
      <c r="B78" s="68" t="s">
        <v>300</v>
      </c>
      <c r="C78" s="68" t="s">
        <v>307</v>
      </c>
      <c r="D78" s="68" t="s">
        <v>308</v>
      </c>
      <c r="E78" s="68" t="s">
        <v>309</v>
      </c>
      <c r="F78" s="68" t="s">
        <v>310</v>
      </c>
      <c r="G78" s="68" t="s">
        <v>311</v>
      </c>
      <c r="J78" s="69"/>
      <c r="K78" s="69" t="n">
        <v>16</v>
      </c>
      <c r="L78" s="69"/>
      <c r="M78" s="69" t="n">
        <f aca="false">SUM(J78:L78)</f>
        <v>16</v>
      </c>
      <c r="N78" s="69" t="n">
        <f aca="false">R78+V78+Z78</f>
        <v>9</v>
      </c>
      <c r="O78" s="69" t="n">
        <f aca="false">S78+W78+AA78</f>
        <v>43</v>
      </c>
      <c r="P78" s="69" t="n">
        <f aca="false">T78+X78+AB78</f>
        <v>35</v>
      </c>
      <c r="Q78" s="69" t="n">
        <f aca="false">U78+Y78+AC78</f>
        <v>19</v>
      </c>
      <c r="R78" s="69" t="n">
        <v>4</v>
      </c>
      <c r="S78" s="69" t="n">
        <v>18</v>
      </c>
      <c r="T78" s="69" t="n">
        <v>13</v>
      </c>
      <c r="U78" s="69" t="n">
        <v>8</v>
      </c>
      <c r="V78" s="69" t="n">
        <v>5</v>
      </c>
      <c r="W78" s="69" t="n">
        <v>25</v>
      </c>
      <c r="X78" s="69" t="n">
        <v>22</v>
      </c>
      <c r="Y78" s="69" t="n">
        <v>11</v>
      </c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69"/>
      <c r="CA78" s="69"/>
      <c r="CB78" s="69"/>
      <c r="CC78" s="69"/>
      <c r="CD78" s="69" t="n">
        <v>2</v>
      </c>
      <c r="CE78" s="69" t="n">
        <v>5</v>
      </c>
      <c r="CF78" s="69" t="n">
        <v>5</v>
      </c>
      <c r="CG78" s="69" t="n">
        <v>5</v>
      </c>
      <c r="CH78" s="69"/>
      <c r="CI78" s="69"/>
      <c r="CJ78" s="69"/>
      <c r="CK78" s="69"/>
      <c r="CL78" s="69"/>
      <c r="CM78" s="69"/>
      <c r="CN78" s="69"/>
      <c r="CO78" s="69"/>
      <c r="CP78" s="69"/>
      <c r="CQ78" s="69"/>
      <c r="CR78" s="69"/>
      <c r="CS78" s="69"/>
      <c r="CT78" s="69"/>
      <c r="CU78" s="69"/>
      <c r="CV78" s="69"/>
      <c r="CW78" s="69"/>
      <c r="CX78" s="69" t="n">
        <v>1</v>
      </c>
      <c r="CY78" s="69" t="n">
        <v>4</v>
      </c>
      <c r="CZ78" s="69" t="n">
        <v>0</v>
      </c>
      <c r="DA78" s="69" t="n">
        <v>0</v>
      </c>
      <c r="DB78" s="69"/>
      <c r="DC78" s="69"/>
      <c r="DD78" s="69"/>
      <c r="DE78" s="69"/>
      <c r="DF78" s="69"/>
      <c r="DG78" s="69"/>
      <c r="DH78" s="69"/>
      <c r="DI78" s="69"/>
      <c r="DJ78" s="69"/>
      <c r="DK78" s="69"/>
      <c r="DL78" s="69"/>
      <c r="DM78" s="69"/>
      <c r="DN78" s="69" t="n">
        <v>8</v>
      </c>
      <c r="DO78" s="69" t="n">
        <v>43</v>
      </c>
      <c r="DP78" s="69" t="n">
        <v>28</v>
      </c>
      <c r="DQ78" s="69" t="n">
        <v>23</v>
      </c>
      <c r="DR78" s="69"/>
      <c r="DS78" s="69"/>
      <c r="DT78" s="69"/>
      <c r="DU78" s="69"/>
      <c r="DV78" s="69"/>
      <c r="DW78" s="69"/>
      <c r="DX78" s="69"/>
      <c r="DY78" s="69"/>
      <c r="DZ78" s="69"/>
      <c r="EA78" s="69"/>
      <c r="EB78" s="69"/>
      <c r="EC78" s="69"/>
      <c r="ED78" s="69"/>
      <c r="EE78" s="69"/>
      <c r="EF78" s="69"/>
      <c r="EG78" s="69"/>
      <c r="EH78" s="69" t="n">
        <f aca="false">SUM(I78:L78)</f>
        <v>16</v>
      </c>
      <c r="EI78" s="69" t="n">
        <f aca="false">SUMIF($N$3:$EG$3,"=TF",$N78:$EG78)</f>
        <v>47</v>
      </c>
      <c r="EJ78" s="69" t="str">
        <f aca="false">IF($B78=$B79,"",SUMIF($B$5:$B$287,$B78,$EI$5:$EI$287))</f>
        <v/>
      </c>
      <c r="EK78" s="59" t="n">
        <f aca="false">IF(SUMIF($B$5:$B$287,$B78,$EI$5:$EI$287)=0,"", EI78/SUMIF($B$5:$B$287,$B78,$EI$5:$EI$287))</f>
        <v>0.0624169986719788</v>
      </c>
      <c r="EL78" s="60" t="n">
        <f aca="false">IF(EH78=0, "", EI78/EH78)</f>
        <v>2.9375</v>
      </c>
      <c r="EM78" s="68" t="str">
        <f aca="false">B78</f>
        <v>Nevada</v>
      </c>
      <c r="EN78" s="68" t="n">
        <f aca="false">EN77+1</f>
        <v>74</v>
      </c>
      <c r="ER78" s="69" t="n">
        <f aca="false">SUMIF($A$3:$EG$3,"=TN",$A78:$EG78)</f>
        <v>20</v>
      </c>
      <c r="ES78" s="69" t="n">
        <f aca="false">M78</f>
        <v>16</v>
      </c>
      <c r="ET78" s="69" t="n">
        <f aca="false">SUMIF($A$3:$EG$3,"=TE",$A78:$EG78)</f>
        <v>95</v>
      </c>
      <c r="EU78" s="69" t="n">
        <f aca="false">SUMIF($A$3:$EG$3,"=TH",$A78:$EG78)</f>
        <v>68</v>
      </c>
      <c r="EV78" s="69" t="n">
        <f aca="false">SUMIF($A$3:$EG$3,"=TF",$A78:$EG78)</f>
        <v>47</v>
      </c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70"/>
    </row>
    <row r="79" s="72" customFormat="true" ht="15" hidden="false" customHeight="false" outlineLevel="0" collapsed="false">
      <c r="A79" s="71" t="n">
        <f aca="false">A78+1</f>
        <v>75</v>
      </c>
      <c r="B79" s="72" t="s">
        <v>300</v>
      </c>
      <c r="C79" s="72" t="s">
        <v>312</v>
      </c>
      <c r="D79" s="72" t="s">
        <v>313</v>
      </c>
      <c r="E79" s="72" t="s">
        <v>314</v>
      </c>
      <c r="J79" s="73"/>
      <c r="K79" s="73" t="n">
        <v>10</v>
      </c>
      <c r="L79" s="73"/>
      <c r="M79" s="73" t="n">
        <f aca="false">SUM(J79:L79)</f>
        <v>10</v>
      </c>
      <c r="N79" s="73" t="n">
        <f aca="false">R79+V79+Z79</f>
        <v>17</v>
      </c>
      <c r="O79" s="73" t="n">
        <f aca="false">S79+W79+AA79</f>
        <v>78</v>
      </c>
      <c r="P79" s="73" t="n">
        <f aca="false">T79+X79+AB79</f>
        <v>63</v>
      </c>
      <c r="Q79" s="73" t="n">
        <f aca="false">U79+Y79+AC79</f>
        <v>45</v>
      </c>
      <c r="R79" s="73" t="n">
        <v>8</v>
      </c>
      <c r="S79" s="73" t="n">
        <v>46</v>
      </c>
      <c r="T79" s="73" t="n">
        <v>39</v>
      </c>
      <c r="U79" s="73" t="n">
        <v>25</v>
      </c>
      <c r="V79" s="73" t="n">
        <v>7</v>
      </c>
      <c r="W79" s="73" t="n">
        <v>25</v>
      </c>
      <c r="X79" s="73" t="n">
        <v>24</v>
      </c>
      <c r="Y79" s="73" t="n">
        <v>20</v>
      </c>
      <c r="Z79" s="73" t="n">
        <v>2</v>
      </c>
      <c r="AA79" s="73" t="n">
        <v>7</v>
      </c>
      <c r="AB79" s="73" t="n">
        <v>0</v>
      </c>
      <c r="AC79" s="73" t="n">
        <v>0</v>
      </c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  <c r="EF79" s="73"/>
      <c r="EG79" s="73"/>
      <c r="EH79" s="73" t="n">
        <f aca="false">SUM(I79:L79)</f>
        <v>10</v>
      </c>
      <c r="EI79" s="73" t="n">
        <f aca="false">SUMIF($N$3:$EG$3,"=TF",$N79:$EG79)</f>
        <v>45</v>
      </c>
      <c r="EJ79" s="73" t="str">
        <f aca="false">IF($B79=$B80,"",SUMIF($B$5:$B$287,$B79,$EI$5:$EI$287))</f>
        <v/>
      </c>
      <c r="EK79" s="59" t="n">
        <f aca="false">IF(SUMIF($B$5:$B$287,$B79,$EI$5:$EI$287)=0,"", EI79/SUMIF($B$5:$B$287,$B79,$EI$5:$EI$287))</f>
        <v>0.0597609561752988</v>
      </c>
      <c r="EL79" s="60" t="n">
        <f aca="false">IF(EH79=0, "", EI79/EH79)</f>
        <v>4.5</v>
      </c>
      <c r="EM79" s="72" t="str">
        <f aca="false">B79</f>
        <v>Nevada</v>
      </c>
      <c r="EN79" s="72" t="n">
        <f aca="false">EN78+1</f>
        <v>75</v>
      </c>
      <c r="ER79" s="73" t="n">
        <f aca="false">SUMIF($A$3:$EG$3,"=TN",$A79:$EG79)</f>
        <v>17</v>
      </c>
      <c r="ES79" s="73" t="n">
        <f aca="false">M79</f>
        <v>10</v>
      </c>
      <c r="ET79" s="73" t="n">
        <f aca="false">SUMIF($A$3:$EG$3,"=TE",$A79:$EG79)</f>
        <v>78</v>
      </c>
      <c r="EU79" s="73" t="n">
        <f aca="false">SUMIF($A$3:$EG$3,"=TH",$A79:$EG79)</f>
        <v>63</v>
      </c>
      <c r="EV79" s="73" t="n">
        <f aca="false">SUMIF($A$3:$EG$3,"=TF",$A79:$EG79)</f>
        <v>45</v>
      </c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74"/>
    </row>
    <row r="80" s="68" customFormat="true" ht="15" hidden="false" customHeight="false" outlineLevel="0" collapsed="false">
      <c r="A80" s="67" t="n">
        <f aca="false">A79+1</f>
        <v>76</v>
      </c>
      <c r="B80" s="68" t="s">
        <v>300</v>
      </c>
      <c r="C80" s="68" t="s">
        <v>315</v>
      </c>
      <c r="D80" s="68" t="s">
        <v>316</v>
      </c>
      <c r="E80" s="68" t="s">
        <v>317</v>
      </c>
      <c r="J80" s="69"/>
      <c r="K80" s="69" t="n">
        <v>13</v>
      </c>
      <c r="L80" s="69"/>
      <c r="M80" s="69" t="n">
        <f aca="false">SUM(J80:L80)</f>
        <v>13</v>
      </c>
      <c r="N80" s="69" t="n">
        <f aca="false">R80+V80+Z80</f>
        <v>20</v>
      </c>
      <c r="O80" s="69" t="n">
        <f aca="false">S80+W80+AA80</f>
        <v>90</v>
      </c>
      <c r="P80" s="69" t="n">
        <f aca="false">T80+X80+AB80</f>
        <v>65</v>
      </c>
      <c r="Q80" s="69" t="n">
        <f aca="false">U80+Y80+AC80</f>
        <v>43</v>
      </c>
      <c r="R80" s="69" t="n">
        <v>9</v>
      </c>
      <c r="S80" s="69" t="n">
        <v>37</v>
      </c>
      <c r="T80" s="69" t="n">
        <v>32</v>
      </c>
      <c r="U80" s="69" t="n">
        <v>32</v>
      </c>
      <c r="V80" s="69" t="n">
        <v>11</v>
      </c>
      <c r="W80" s="69" t="n">
        <v>53</v>
      </c>
      <c r="X80" s="69" t="n">
        <v>33</v>
      </c>
      <c r="Y80" s="69" t="n">
        <v>11</v>
      </c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 t="n">
        <v>2</v>
      </c>
      <c r="AM80" s="69" t="n">
        <v>9</v>
      </c>
      <c r="AN80" s="69" t="n">
        <v>9</v>
      </c>
      <c r="AO80" s="69" t="n">
        <v>9</v>
      </c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69" t="n">
        <v>1</v>
      </c>
      <c r="CA80" s="69" t="n">
        <v>0</v>
      </c>
      <c r="CB80" s="69" t="n">
        <v>0</v>
      </c>
      <c r="CC80" s="69" t="n">
        <v>0</v>
      </c>
      <c r="CD80" s="69"/>
      <c r="CE80" s="69"/>
      <c r="CF80" s="69"/>
      <c r="CG80" s="69"/>
      <c r="CH80" s="69"/>
      <c r="CI80" s="69"/>
      <c r="CJ80" s="69"/>
      <c r="CK80" s="69"/>
      <c r="CL80" s="69"/>
      <c r="CM80" s="69"/>
      <c r="CN80" s="69"/>
      <c r="CO80" s="69"/>
      <c r="CP80" s="69"/>
      <c r="CQ80" s="69"/>
      <c r="CR80" s="69"/>
      <c r="CS80" s="69"/>
      <c r="CT80" s="69"/>
      <c r="CU80" s="69"/>
      <c r="CV80" s="69"/>
      <c r="CW80" s="69"/>
      <c r="CX80" s="69" t="n">
        <v>2</v>
      </c>
      <c r="CY80" s="69" t="n">
        <v>12</v>
      </c>
      <c r="CZ80" s="69" t="n">
        <v>12</v>
      </c>
      <c r="DA80" s="69" t="n">
        <v>12</v>
      </c>
      <c r="DB80" s="69"/>
      <c r="DC80" s="69"/>
      <c r="DD80" s="69"/>
      <c r="DE80" s="69"/>
      <c r="DF80" s="69"/>
      <c r="DG80" s="69"/>
      <c r="DH80" s="69"/>
      <c r="DI80" s="69"/>
      <c r="DJ80" s="69"/>
      <c r="DK80" s="69"/>
      <c r="DL80" s="69"/>
      <c r="DM80" s="69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69"/>
      <c r="DZ80" s="69"/>
      <c r="EA80" s="69"/>
      <c r="EB80" s="69"/>
      <c r="EC80" s="69"/>
      <c r="ED80" s="69"/>
      <c r="EE80" s="69"/>
      <c r="EF80" s="69"/>
      <c r="EG80" s="69"/>
      <c r="EH80" s="69" t="n">
        <f aca="false">SUM(I80:L80)</f>
        <v>13</v>
      </c>
      <c r="EI80" s="69" t="n">
        <f aca="false">SUMIF($N$3:$EG$3,"=TF",$N80:$EG80)</f>
        <v>64</v>
      </c>
      <c r="EJ80" s="69" t="str">
        <f aca="false">IF($B80=$B81,"",SUMIF($B$5:$B$287,$B80,$EI$5:$EI$287))</f>
        <v/>
      </c>
      <c r="EK80" s="59" t="n">
        <f aca="false">IF(SUMIF($B$5:$B$287,$B80,$EI$5:$EI$287)=0,"", EI80/SUMIF($B$5:$B$287,$B80,$EI$5:$EI$287))</f>
        <v>0.0849933598937583</v>
      </c>
      <c r="EL80" s="60" t="n">
        <f aca="false">IF(EH80=0, "", EI80/EH80)</f>
        <v>4.92307692307692</v>
      </c>
      <c r="EM80" s="68" t="str">
        <f aca="false">B80</f>
        <v>Nevada</v>
      </c>
      <c r="EN80" s="68" t="n">
        <f aca="false">EN79+1</f>
        <v>76</v>
      </c>
      <c r="ER80" s="69" t="n">
        <f aca="false">SUMIF($A$3:$EG$3,"=TN",$A80:$EG80)</f>
        <v>25</v>
      </c>
      <c r="ES80" s="69" t="n">
        <f aca="false">M80</f>
        <v>13</v>
      </c>
      <c r="ET80" s="69" t="n">
        <f aca="false">SUMIF($A$3:$EG$3,"=TE",$A80:$EG80)</f>
        <v>111</v>
      </c>
      <c r="EU80" s="69" t="n">
        <f aca="false">SUMIF($A$3:$EG$3,"=TH",$A80:$EG80)</f>
        <v>86</v>
      </c>
      <c r="EV80" s="69" t="n">
        <f aca="false">SUMIF($A$3:$EG$3,"=TF",$A80:$EG80)</f>
        <v>64</v>
      </c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70"/>
    </row>
    <row r="81" s="72" customFormat="true" ht="15" hidden="false" customHeight="false" outlineLevel="0" collapsed="false">
      <c r="A81" s="71" t="n">
        <f aca="false">A80+1</f>
        <v>77</v>
      </c>
      <c r="B81" s="72" t="s">
        <v>300</v>
      </c>
      <c r="C81" s="72" t="s">
        <v>318</v>
      </c>
      <c r="D81" s="72" t="s">
        <v>319</v>
      </c>
      <c r="E81" s="72" t="s">
        <v>320</v>
      </c>
      <c r="J81" s="73"/>
      <c r="K81" s="73" t="n">
        <v>4</v>
      </c>
      <c r="L81" s="73"/>
      <c r="M81" s="73" t="n">
        <f aca="false">SUM(J81:L81)</f>
        <v>4</v>
      </c>
      <c r="N81" s="73" t="n">
        <f aca="false">R81+V81+Z81</f>
        <v>1</v>
      </c>
      <c r="O81" s="73" t="n">
        <f aca="false">S81+W81+AA81</f>
        <v>6</v>
      </c>
      <c r="P81" s="73" t="n">
        <f aca="false">T81+X81+AB81</f>
        <v>6</v>
      </c>
      <c r="Q81" s="73" t="n">
        <f aca="false">U81+Y81+AC81</f>
        <v>6</v>
      </c>
      <c r="R81" s="73" t="n">
        <v>1</v>
      </c>
      <c r="S81" s="73" t="n">
        <v>6</v>
      </c>
      <c r="T81" s="73" t="n">
        <v>6</v>
      </c>
      <c r="U81" s="73" t="n">
        <v>6</v>
      </c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 t="n">
        <v>1</v>
      </c>
      <c r="AM81" s="73" t="n">
        <v>4</v>
      </c>
      <c r="AN81" s="73" t="n">
        <v>4</v>
      </c>
      <c r="AO81" s="73" t="n">
        <v>4</v>
      </c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 t="n">
        <v>2</v>
      </c>
      <c r="DO81" s="73" t="n">
        <v>6</v>
      </c>
      <c r="DP81" s="73" t="n">
        <v>6</v>
      </c>
      <c r="DQ81" s="73" t="n">
        <v>6</v>
      </c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  <c r="EF81" s="73"/>
      <c r="EG81" s="73"/>
      <c r="EH81" s="73" t="n">
        <f aca="false">SUM(I81:L81)</f>
        <v>4</v>
      </c>
      <c r="EI81" s="73" t="n">
        <f aca="false">SUMIF($N$3:$EG$3,"=TF",$N81:$EG81)</f>
        <v>16</v>
      </c>
      <c r="EJ81" s="73" t="str">
        <f aca="false">IF($B81=$B82,"",SUMIF($B$5:$B$287,$B81,$EI$5:$EI$287))</f>
        <v/>
      </c>
      <c r="EK81" s="59" t="n">
        <f aca="false">IF(SUMIF($B$5:$B$287,$B81,$EI$5:$EI$287)=0,"", EI81/SUMIF($B$5:$B$287,$B81,$EI$5:$EI$287))</f>
        <v>0.0212483399734396</v>
      </c>
      <c r="EL81" s="60" t="n">
        <f aca="false">IF(EH81=0, "", EI81/EH81)</f>
        <v>4</v>
      </c>
      <c r="EM81" s="72" t="str">
        <f aca="false">B81</f>
        <v>Nevada</v>
      </c>
      <c r="EN81" s="72" t="n">
        <f aca="false">EN80+1</f>
        <v>77</v>
      </c>
      <c r="ER81" s="73" t="n">
        <f aca="false">SUMIF($A$3:$EG$3,"=TN",$A81:$EG81)</f>
        <v>4</v>
      </c>
      <c r="ES81" s="73" t="n">
        <f aca="false">M81</f>
        <v>4</v>
      </c>
      <c r="ET81" s="73" t="n">
        <f aca="false">SUMIF($A$3:$EG$3,"=TE",$A81:$EG81)</f>
        <v>16</v>
      </c>
      <c r="EU81" s="73" t="n">
        <f aca="false">SUMIF($A$3:$EG$3,"=TH",$A81:$EG81)</f>
        <v>16</v>
      </c>
      <c r="EV81" s="73" t="n">
        <f aca="false">SUMIF($A$3:$EG$3,"=TF",$A81:$EG81)</f>
        <v>16</v>
      </c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74"/>
    </row>
    <row r="82" s="68" customFormat="true" ht="15" hidden="false" customHeight="false" outlineLevel="0" collapsed="false">
      <c r="A82" s="67" t="n">
        <f aca="false">A81+1</f>
        <v>78</v>
      </c>
      <c r="B82" s="68" t="s">
        <v>300</v>
      </c>
      <c r="C82" s="68" t="s">
        <v>321</v>
      </c>
      <c r="D82" s="68" t="s">
        <v>322</v>
      </c>
      <c r="E82" s="68" t="s">
        <v>323</v>
      </c>
      <c r="J82" s="69"/>
      <c r="K82" s="69" t="n">
        <v>10</v>
      </c>
      <c r="L82" s="69"/>
      <c r="M82" s="69" t="n">
        <f aca="false">SUM(J82:L82)</f>
        <v>10</v>
      </c>
      <c r="N82" s="69" t="n">
        <f aca="false">R82+V82+Z82</f>
        <v>5</v>
      </c>
      <c r="O82" s="69" t="n">
        <f aca="false">S82+W82+AA82</f>
        <v>27</v>
      </c>
      <c r="P82" s="69" t="n">
        <f aca="false">T82+X82+AB82</f>
        <v>25</v>
      </c>
      <c r="Q82" s="69" t="n">
        <f aca="false">U82+Y82+AC82</f>
        <v>23</v>
      </c>
      <c r="R82" s="69" t="n">
        <v>4</v>
      </c>
      <c r="S82" s="69" t="n">
        <v>22</v>
      </c>
      <c r="T82" s="69" t="n">
        <v>20</v>
      </c>
      <c r="U82" s="69" t="n">
        <v>19</v>
      </c>
      <c r="V82" s="69" t="n">
        <v>1</v>
      </c>
      <c r="W82" s="69" t="n">
        <v>5</v>
      </c>
      <c r="X82" s="69" t="n">
        <v>5</v>
      </c>
      <c r="Y82" s="69" t="n">
        <v>4</v>
      </c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 t="n">
        <v>2</v>
      </c>
      <c r="AM82" s="69" t="n">
        <v>10</v>
      </c>
      <c r="AN82" s="69" t="n">
        <v>10</v>
      </c>
      <c r="AO82" s="69" t="n">
        <v>10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69"/>
      <c r="CA82" s="69"/>
      <c r="CB82" s="69"/>
      <c r="CC82" s="69"/>
      <c r="CD82" s="69"/>
      <c r="CE82" s="69"/>
      <c r="CF82" s="69"/>
      <c r="CG82" s="69"/>
      <c r="CH82" s="69"/>
      <c r="CI82" s="69"/>
      <c r="CJ82" s="69"/>
      <c r="CK82" s="69"/>
      <c r="CL82" s="69"/>
      <c r="CM82" s="69"/>
      <c r="CN82" s="69"/>
      <c r="CO82" s="69"/>
      <c r="CP82" s="69"/>
      <c r="CQ82" s="69"/>
      <c r="CR82" s="69"/>
      <c r="CS82" s="69"/>
      <c r="CT82" s="69"/>
      <c r="CU82" s="69"/>
      <c r="CV82" s="69"/>
      <c r="CW82" s="69"/>
      <c r="CX82" s="69"/>
      <c r="CY82" s="69"/>
      <c r="CZ82" s="69"/>
      <c r="DA82" s="69"/>
      <c r="DB82" s="69"/>
      <c r="DC82" s="69"/>
      <c r="DD82" s="69"/>
      <c r="DE82" s="69"/>
      <c r="DF82" s="69"/>
      <c r="DG82" s="69"/>
      <c r="DH82" s="69"/>
      <c r="DI82" s="69"/>
      <c r="DJ82" s="69"/>
      <c r="DK82" s="69"/>
      <c r="DL82" s="69"/>
      <c r="DM82" s="69"/>
      <c r="DN82" s="69" t="n">
        <v>4</v>
      </c>
      <c r="DO82" s="69" t="n">
        <v>21</v>
      </c>
      <c r="DP82" s="69" t="n">
        <v>15</v>
      </c>
      <c r="DQ82" s="69" t="n">
        <v>12</v>
      </c>
      <c r="DR82" s="69"/>
      <c r="DS82" s="69"/>
      <c r="DT82" s="69"/>
      <c r="DU82" s="69"/>
      <c r="DV82" s="69"/>
      <c r="DW82" s="69"/>
      <c r="DX82" s="69"/>
      <c r="DY82" s="69"/>
      <c r="DZ82" s="69"/>
      <c r="EA82" s="69"/>
      <c r="EB82" s="69"/>
      <c r="EC82" s="69"/>
      <c r="ED82" s="69"/>
      <c r="EE82" s="69"/>
      <c r="EF82" s="69"/>
      <c r="EG82" s="69"/>
      <c r="EH82" s="69" t="n">
        <f aca="false">SUM(I82:L82)</f>
        <v>10</v>
      </c>
      <c r="EI82" s="69" t="n">
        <f aca="false">SUMIF($N$3:$EG$3,"=TF",$N82:$EG82)</f>
        <v>45</v>
      </c>
      <c r="EJ82" s="69" t="str">
        <f aca="false">IF($B82=$B83,"",SUMIF($B$5:$B$287,$B82,$EI$5:$EI$287))</f>
        <v/>
      </c>
      <c r="EK82" s="59" t="n">
        <f aca="false">IF(SUMIF($B$5:$B$287,$B82,$EI$5:$EI$287)=0,"", EI82/SUMIF($B$5:$B$287,$B82,$EI$5:$EI$287))</f>
        <v>0.0597609561752988</v>
      </c>
      <c r="EL82" s="60" t="n">
        <f aca="false">IF(EH82=0, "", EI82/EH82)</f>
        <v>4.5</v>
      </c>
      <c r="EM82" s="68" t="str">
        <f aca="false">B82</f>
        <v>Nevada</v>
      </c>
      <c r="EN82" s="68" t="n">
        <f aca="false">EN81+1</f>
        <v>78</v>
      </c>
      <c r="ER82" s="69" t="n">
        <f aca="false">SUMIF($A$3:$EG$3,"=TN",$A82:$EG82)</f>
        <v>11</v>
      </c>
      <c r="ES82" s="69" t="n">
        <f aca="false">M82</f>
        <v>10</v>
      </c>
      <c r="ET82" s="69" t="n">
        <f aca="false">SUMIF($A$3:$EG$3,"=TE",$A82:$EG82)</f>
        <v>58</v>
      </c>
      <c r="EU82" s="69" t="n">
        <f aca="false">SUMIF($A$3:$EG$3,"=TH",$A82:$EG82)</f>
        <v>50</v>
      </c>
      <c r="EV82" s="69" t="n">
        <f aca="false">SUMIF($A$3:$EG$3,"=TF",$A82:$EG82)</f>
        <v>45</v>
      </c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70"/>
    </row>
    <row r="83" s="72" customFormat="true" ht="15" hidden="false" customHeight="false" outlineLevel="0" collapsed="false">
      <c r="A83" s="71" t="n">
        <f aca="false">A82+1</f>
        <v>79</v>
      </c>
      <c r="B83" s="72" t="s">
        <v>300</v>
      </c>
      <c r="C83" s="72" t="s">
        <v>324</v>
      </c>
      <c r="D83" s="72" t="s">
        <v>325</v>
      </c>
      <c r="E83" s="72" t="s">
        <v>326</v>
      </c>
      <c r="J83" s="73"/>
      <c r="K83" s="73" t="n">
        <v>6</v>
      </c>
      <c r="L83" s="73"/>
      <c r="M83" s="73" t="n">
        <f aca="false">SUM(J83:L83)</f>
        <v>6</v>
      </c>
      <c r="N83" s="73" t="n">
        <f aca="false">R83+V83+Z83</f>
        <v>5</v>
      </c>
      <c r="O83" s="73" t="n">
        <f aca="false">S83+W83+AA83</f>
        <v>24</v>
      </c>
      <c r="P83" s="73" t="n">
        <f aca="false">T83+X83+AB83</f>
        <v>17</v>
      </c>
      <c r="Q83" s="73" t="n">
        <f aca="false">U83+Y83+AC83</f>
        <v>17</v>
      </c>
      <c r="R83" s="73" t="n">
        <v>5</v>
      </c>
      <c r="S83" s="73" t="n">
        <v>24</v>
      </c>
      <c r="T83" s="73" t="n">
        <v>17</v>
      </c>
      <c r="U83" s="73" t="n">
        <v>17</v>
      </c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 t="n">
        <v>1</v>
      </c>
      <c r="AM83" s="73" t="n">
        <v>0</v>
      </c>
      <c r="AN83" s="73" t="n">
        <v>0</v>
      </c>
      <c r="AO83" s="73" t="n">
        <v>0</v>
      </c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  <c r="EF83" s="73"/>
      <c r="EG83" s="73"/>
      <c r="EH83" s="73" t="n">
        <f aca="false">SUM(I83:L83)</f>
        <v>6</v>
      </c>
      <c r="EI83" s="73" t="n">
        <f aca="false">SUMIF($N$3:$EG$3,"=TF",$N83:$EG83)</f>
        <v>17</v>
      </c>
      <c r="EJ83" s="73" t="str">
        <f aca="false">IF($B83=$B84,"",SUMIF($B$5:$B$287,$B83,$EI$5:$EI$287))</f>
        <v/>
      </c>
      <c r="EK83" s="59" t="n">
        <f aca="false">IF(SUMIF($B$5:$B$287,$B83,$EI$5:$EI$287)=0,"", EI83/SUMIF($B$5:$B$287,$B83,$EI$5:$EI$287))</f>
        <v>0.0225763612217796</v>
      </c>
      <c r="EL83" s="60" t="n">
        <f aca="false">IF(EH83=0, "", EI83/EH83)</f>
        <v>2.83333333333333</v>
      </c>
      <c r="EM83" s="72" t="str">
        <f aca="false">B83</f>
        <v>Nevada</v>
      </c>
      <c r="EN83" s="72" t="n">
        <f aca="false">EN82+1</f>
        <v>79</v>
      </c>
      <c r="ER83" s="73" t="n">
        <f aca="false">SUMIF($A$3:$EG$3,"=TN",$A83:$EG83)</f>
        <v>6</v>
      </c>
      <c r="ES83" s="73" t="n">
        <f aca="false">M83</f>
        <v>6</v>
      </c>
      <c r="ET83" s="73" t="n">
        <f aca="false">SUMIF($A$3:$EG$3,"=TE",$A83:$EG83)</f>
        <v>24</v>
      </c>
      <c r="EU83" s="73" t="n">
        <f aca="false">SUMIF($A$3:$EG$3,"=TH",$A83:$EG83)</f>
        <v>17</v>
      </c>
      <c r="EV83" s="73" t="n">
        <f aca="false">SUMIF($A$3:$EG$3,"=TF",$A83:$EG83)</f>
        <v>17</v>
      </c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74"/>
    </row>
    <row r="84" s="68" customFormat="true" ht="15" hidden="false" customHeight="false" outlineLevel="0" collapsed="false">
      <c r="A84" s="67" t="n">
        <f aca="false">A83+1</f>
        <v>80</v>
      </c>
      <c r="B84" s="68" t="s">
        <v>300</v>
      </c>
      <c r="C84" s="68" t="s">
        <v>327</v>
      </c>
      <c r="D84" s="68" t="s">
        <v>305</v>
      </c>
      <c r="E84" s="68" t="s">
        <v>306</v>
      </c>
      <c r="J84" s="69"/>
      <c r="K84" s="69" t="n">
        <v>11</v>
      </c>
      <c r="L84" s="69"/>
      <c r="M84" s="69" t="n">
        <f aca="false">SUM(J84:L84)</f>
        <v>11</v>
      </c>
      <c r="N84" s="69" t="n">
        <f aca="false">R84+V84+Z84</f>
        <v>6</v>
      </c>
      <c r="O84" s="69" t="n">
        <f aca="false">S84+W84+AA84</f>
        <v>36</v>
      </c>
      <c r="P84" s="69" t="n">
        <f aca="false">T84+X84+AB84</f>
        <v>24</v>
      </c>
      <c r="Q84" s="69" t="n">
        <f aca="false">U84+Y84+AC84</f>
        <v>17</v>
      </c>
      <c r="R84" s="69" t="n">
        <v>4</v>
      </c>
      <c r="S84" s="69" t="n">
        <v>24</v>
      </c>
      <c r="T84" s="69" t="n">
        <v>18</v>
      </c>
      <c r="U84" s="69" t="n">
        <v>12</v>
      </c>
      <c r="V84" s="69" t="n">
        <v>2</v>
      </c>
      <c r="W84" s="69" t="n">
        <v>12</v>
      </c>
      <c r="X84" s="69" t="n">
        <v>6</v>
      </c>
      <c r="Y84" s="69" t="n">
        <v>5</v>
      </c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9"/>
      <c r="BC84" s="69"/>
      <c r="BD84" s="69"/>
      <c r="BE84" s="69"/>
      <c r="BF84" s="69"/>
      <c r="BG84" s="69"/>
      <c r="BH84" s="69"/>
      <c r="BI84" s="69"/>
      <c r="BJ84" s="69"/>
      <c r="BK84" s="69"/>
      <c r="BL84" s="69"/>
      <c r="BM84" s="69"/>
      <c r="BN84" s="69"/>
      <c r="BO84" s="69"/>
      <c r="BP84" s="69"/>
      <c r="BQ84" s="69"/>
      <c r="BR84" s="69"/>
      <c r="BS84" s="69"/>
      <c r="BT84" s="69"/>
      <c r="BU84" s="69"/>
      <c r="BV84" s="69"/>
      <c r="BW84" s="69"/>
      <c r="BX84" s="69"/>
      <c r="BY84" s="69"/>
      <c r="BZ84" s="69" t="n">
        <v>1</v>
      </c>
      <c r="CA84" s="69" t="n">
        <v>0</v>
      </c>
      <c r="CB84" s="69" t="n">
        <v>0</v>
      </c>
      <c r="CC84" s="69" t="n">
        <v>0</v>
      </c>
      <c r="CD84" s="69"/>
      <c r="CE84" s="69"/>
      <c r="CF84" s="69"/>
      <c r="CG84" s="69"/>
      <c r="CH84" s="69"/>
      <c r="CI84" s="69"/>
      <c r="CJ84" s="69"/>
      <c r="CK84" s="69"/>
      <c r="CL84" s="69"/>
      <c r="CM84" s="69"/>
      <c r="CN84" s="69"/>
      <c r="CO84" s="69"/>
      <c r="CP84" s="69"/>
      <c r="CQ84" s="69"/>
      <c r="CR84" s="69"/>
      <c r="CS84" s="69"/>
      <c r="CT84" s="69"/>
      <c r="CU84" s="69"/>
      <c r="CV84" s="69"/>
      <c r="CW84" s="69"/>
      <c r="CX84" s="69"/>
      <c r="CY84" s="69"/>
      <c r="CZ84" s="69"/>
      <c r="DA84" s="69"/>
      <c r="DB84" s="69"/>
      <c r="DC84" s="69"/>
      <c r="DD84" s="69"/>
      <c r="DE84" s="69"/>
      <c r="DF84" s="69"/>
      <c r="DG84" s="69"/>
      <c r="DH84" s="69"/>
      <c r="DI84" s="69"/>
      <c r="DJ84" s="69"/>
      <c r="DK84" s="69"/>
      <c r="DL84" s="69"/>
      <c r="DM84" s="69"/>
      <c r="DN84" s="69" t="n">
        <v>3</v>
      </c>
      <c r="DO84" s="69" t="n">
        <v>14</v>
      </c>
      <c r="DP84" s="69" t="n">
        <v>10</v>
      </c>
      <c r="DQ84" s="69" t="n">
        <v>10</v>
      </c>
      <c r="DR84" s="69"/>
      <c r="DS84" s="69"/>
      <c r="DT84" s="69"/>
      <c r="DU84" s="69"/>
      <c r="DV84" s="69"/>
      <c r="DW84" s="69"/>
      <c r="DX84" s="69"/>
      <c r="DY84" s="69"/>
      <c r="DZ84" s="69"/>
      <c r="EA84" s="69"/>
      <c r="EB84" s="69"/>
      <c r="EC84" s="69"/>
      <c r="ED84" s="69"/>
      <c r="EE84" s="69"/>
      <c r="EF84" s="69"/>
      <c r="EG84" s="69"/>
      <c r="EH84" s="69" t="n">
        <f aca="false">SUM(I84:L84)</f>
        <v>11</v>
      </c>
      <c r="EI84" s="69" t="n">
        <f aca="false">SUMIF($N$3:$EG$3,"=TF",$N84:$EG84)</f>
        <v>27</v>
      </c>
      <c r="EJ84" s="69" t="str">
        <f aca="false">IF($B84=$B85,"",SUMIF($B$5:$B$287,$B84,$EI$5:$EI$287))</f>
        <v/>
      </c>
      <c r="EK84" s="59" t="n">
        <f aca="false">IF(SUMIF($B$5:$B$287,$B84,$EI$5:$EI$287)=0,"", EI84/SUMIF($B$5:$B$287,$B84,$EI$5:$EI$287))</f>
        <v>0.0358565737051793</v>
      </c>
      <c r="EL84" s="60" t="n">
        <f aca="false">IF(EH84=0, "", EI84/EH84)</f>
        <v>2.45454545454545</v>
      </c>
      <c r="EM84" s="68" t="str">
        <f aca="false">B84</f>
        <v>Nevada</v>
      </c>
      <c r="EN84" s="68" t="n">
        <f aca="false">EN83+1</f>
        <v>80</v>
      </c>
      <c r="ER84" s="69" t="n">
        <f aca="false">SUMIF($A$3:$EG$3,"=TN",$A84:$EG84)</f>
        <v>10</v>
      </c>
      <c r="ES84" s="69" t="n">
        <f aca="false">M84</f>
        <v>11</v>
      </c>
      <c r="ET84" s="69" t="n">
        <f aca="false">SUMIF($A$3:$EG$3,"=TE",$A84:$EG84)</f>
        <v>50</v>
      </c>
      <c r="EU84" s="69" t="n">
        <f aca="false">SUMIF($A$3:$EG$3,"=TH",$A84:$EG84)</f>
        <v>34</v>
      </c>
      <c r="EV84" s="69" t="n">
        <f aca="false">SUMIF($A$3:$EG$3,"=TF",$A84:$EG84)</f>
        <v>27</v>
      </c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70"/>
    </row>
    <row r="85" s="72" customFormat="true" ht="15" hidden="false" customHeight="false" outlineLevel="0" collapsed="false">
      <c r="A85" s="71" t="n">
        <f aca="false">A84+1</f>
        <v>81</v>
      </c>
      <c r="B85" s="72" t="s">
        <v>300</v>
      </c>
      <c r="C85" s="72" t="s">
        <v>328</v>
      </c>
      <c r="D85" s="72" t="s">
        <v>316</v>
      </c>
      <c r="E85" s="72" t="s">
        <v>317</v>
      </c>
      <c r="J85" s="73"/>
      <c r="K85" s="73" t="n">
        <v>12</v>
      </c>
      <c r="L85" s="73"/>
      <c r="M85" s="73" t="n">
        <f aca="false">SUM(J85:L85)</f>
        <v>12</v>
      </c>
      <c r="N85" s="73" t="n">
        <f aca="false">R85+V85+Z85</f>
        <v>7</v>
      </c>
      <c r="O85" s="73" t="n">
        <f aca="false">S85+W85+AA85</f>
        <v>33</v>
      </c>
      <c r="P85" s="73" t="n">
        <f aca="false">T85+X85+AB85</f>
        <v>19</v>
      </c>
      <c r="Q85" s="73" t="n">
        <f aca="false">U85+Y85+AC85</f>
        <v>18</v>
      </c>
      <c r="R85" s="73" t="n">
        <v>4</v>
      </c>
      <c r="S85" s="73" t="n">
        <v>22</v>
      </c>
      <c r="T85" s="73" t="n">
        <v>12</v>
      </c>
      <c r="U85" s="73" t="n">
        <v>12</v>
      </c>
      <c r="V85" s="73" t="n">
        <v>3</v>
      </c>
      <c r="W85" s="73" t="n">
        <v>11</v>
      </c>
      <c r="X85" s="73" t="n">
        <v>7</v>
      </c>
      <c r="Y85" s="73" t="n">
        <v>6</v>
      </c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 t="n">
        <v>1</v>
      </c>
      <c r="AM85" s="73" t="n">
        <v>4</v>
      </c>
      <c r="AN85" s="73" t="n">
        <v>4</v>
      </c>
      <c r="AO85" s="73" t="n">
        <v>3</v>
      </c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 t="n">
        <v>2</v>
      </c>
      <c r="CE85" s="73" t="n">
        <v>6</v>
      </c>
      <c r="CF85" s="73" t="n">
        <v>0</v>
      </c>
      <c r="CG85" s="73" t="n">
        <v>0</v>
      </c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 t="n">
        <v>5</v>
      </c>
      <c r="CY85" s="73" t="n">
        <v>31</v>
      </c>
      <c r="CZ85" s="73" t="n">
        <v>24</v>
      </c>
      <c r="DA85" s="73" t="n">
        <v>22</v>
      </c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 t="n">
        <v>1</v>
      </c>
      <c r="DO85" s="73" t="n">
        <v>0</v>
      </c>
      <c r="DP85" s="73" t="n">
        <v>0</v>
      </c>
      <c r="DQ85" s="73" t="n">
        <v>0</v>
      </c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  <c r="EF85" s="73"/>
      <c r="EG85" s="73"/>
      <c r="EH85" s="73" t="n">
        <f aca="false">SUM(I85:L85)</f>
        <v>12</v>
      </c>
      <c r="EI85" s="73" t="n">
        <f aca="false">SUMIF($N$3:$EG$3,"=TF",$N85:$EG85)</f>
        <v>43</v>
      </c>
      <c r="EJ85" s="73" t="str">
        <f aca="false">IF($B85=$B86,"",SUMIF($B$5:$B$287,$B85,$EI$5:$EI$287))</f>
        <v/>
      </c>
      <c r="EK85" s="59" t="n">
        <f aca="false">IF(SUMIF($B$5:$B$287,$B85,$EI$5:$EI$287)=0,"", EI85/SUMIF($B$5:$B$287,$B85,$EI$5:$EI$287))</f>
        <v>0.0571049136786189</v>
      </c>
      <c r="EL85" s="60" t="n">
        <f aca="false">IF(EH85=0, "", EI85/EH85)</f>
        <v>3.58333333333333</v>
      </c>
      <c r="EM85" s="72" t="str">
        <f aca="false">B85</f>
        <v>Nevada</v>
      </c>
      <c r="EN85" s="72" t="n">
        <f aca="false">EN84+1</f>
        <v>81</v>
      </c>
      <c r="ER85" s="73" t="n">
        <f aca="false">SUMIF($A$3:$EG$3,"=TN",$A85:$EG85)</f>
        <v>16</v>
      </c>
      <c r="ES85" s="73" t="n">
        <f aca="false">M85</f>
        <v>12</v>
      </c>
      <c r="ET85" s="73" t="n">
        <f aca="false">SUMIF($A$3:$EG$3,"=TE",$A85:$EG85)</f>
        <v>74</v>
      </c>
      <c r="EU85" s="73" t="n">
        <f aca="false">SUMIF($A$3:$EG$3,"=TH",$A85:$EG85)</f>
        <v>47</v>
      </c>
      <c r="EV85" s="73" t="n">
        <f aca="false">SUMIF($A$3:$EG$3,"=TF",$A85:$EG85)</f>
        <v>43</v>
      </c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74"/>
    </row>
    <row r="86" s="68" customFormat="true" ht="15" hidden="false" customHeight="false" outlineLevel="0" collapsed="false">
      <c r="A86" s="67" t="n">
        <f aca="false">A85+1</f>
        <v>82</v>
      </c>
      <c r="B86" s="68" t="s">
        <v>300</v>
      </c>
      <c r="C86" s="68" t="s">
        <v>329</v>
      </c>
      <c r="D86" s="68" t="s">
        <v>330</v>
      </c>
      <c r="E86" s="68" t="s">
        <v>331</v>
      </c>
      <c r="J86" s="69"/>
      <c r="K86" s="69" t="n">
        <v>3</v>
      </c>
      <c r="L86" s="69"/>
      <c r="M86" s="69" t="n">
        <f aca="false">SUM(J86:L86)</f>
        <v>3</v>
      </c>
      <c r="N86" s="69" t="n">
        <f aca="false">R86+V86+Z86</f>
        <v>2</v>
      </c>
      <c r="O86" s="69" t="n">
        <f aca="false">S86+W86+AA86</f>
        <v>11</v>
      </c>
      <c r="P86" s="69" t="n">
        <f aca="false">T86+X86+AB86</f>
        <v>10</v>
      </c>
      <c r="Q86" s="69" t="n">
        <f aca="false">U86+Y86+AC86</f>
        <v>10</v>
      </c>
      <c r="R86" s="69" t="n">
        <v>2</v>
      </c>
      <c r="S86" s="69" t="n">
        <v>11</v>
      </c>
      <c r="T86" s="69" t="n">
        <v>10</v>
      </c>
      <c r="U86" s="69" t="n">
        <v>10</v>
      </c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  <c r="BH86" s="69"/>
      <c r="BI86" s="69"/>
      <c r="BJ86" s="69"/>
      <c r="BK86" s="69"/>
      <c r="BL86" s="69"/>
      <c r="BM86" s="69"/>
      <c r="BN86" s="69"/>
      <c r="BO86" s="69"/>
      <c r="BP86" s="69"/>
      <c r="BQ86" s="69"/>
      <c r="BR86" s="69"/>
      <c r="BS86" s="69"/>
      <c r="BT86" s="69"/>
      <c r="BU86" s="69"/>
      <c r="BV86" s="69"/>
      <c r="BW86" s="69"/>
      <c r="BX86" s="69"/>
      <c r="BY86" s="69"/>
      <c r="BZ86" s="69"/>
      <c r="CA86" s="69"/>
      <c r="CB86" s="69"/>
      <c r="CC86" s="69"/>
      <c r="CD86" s="69"/>
      <c r="CE86" s="69"/>
      <c r="CF86" s="69"/>
      <c r="CG86" s="69"/>
      <c r="CH86" s="69"/>
      <c r="CI86" s="69"/>
      <c r="CJ86" s="69"/>
      <c r="CK86" s="69"/>
      <c r="CL86" s="69"/>
      <c r="CM86" s="69"/>
      <c r="CN86" s="69"/>
      <c r="CO86" s="69"/>
      <c r="CP86" s="69"/>
      <c r="CQ86" s="69"/>
      <c r="CR86" s="69"/>
      <c r="CS86" s="69"/>
      <c r="CT86" s="69"/>
      <c r="CU86" s="69"/>
      <c r="CV86" s="69"/>
      <c r="CW86" s="69"/>
      <c r="CX86" s="69"/>
      <c r="CY86" s="69"/>
      <c r="CZ86" s="69"/>
      <c r="DA86" s="69"/>
      <c r="DB86" s="69"/>
      <c r="DC86" s="69"/>
      <c r="DD86" s="69"/>
      <c r="DE86" s="69"/>
      <c r="DF86" s="69"/>
      <c r="DG86" s="69"/>
      <c r="DH86" s="69"/>
      <c r="DI86" s="69"/>
      <c r="DJ86" s="69"/>
      <c r="DK86" s="69"/>
      <c r="DL86" s="69"/>
      <c r="DM86" s="69"/>
      <c r="DN86" s="69"/>
      <c r="DO86" s="69"/>
      <c r="DP86" s="69"/>
      <c r="DQ86" s="69"/>
      <c r="DR86" s="69"/>
      <c r="DS86" s="69"/>
      <c r="DT86" s="69"/>
      <c r="DU86" s="69"/>
      <c r="DV86" s="69"/>
      <c r="DW86" s="69"/>
      <c r="DX86" s="69"/>
      <c r="DY86" s="69"/>
      <c r="DZ86" s="69"/>
      <c r="EA86" s="69"/>
      <c r="EB86" s="69"/>
      <c r="EC86" s="69"/>
      <c r="ED86" s="69"/>
      <c r="EE86" s="69"/>
      <c r="EF86" s="69"/>
      <c r="EG86" s="69"/>
      <c r="EH86" s="69" t="n">
        <f aca="false">SUM(I86:L86)</f>
        <v>3</v>
      </c>
      <c r="EI86" s="69" t="n">
        <f aca="false">SUMIF($N$3:$EG$3,"=TF",$N86:$EG86)</f>
        <v>10</v>
      </c>
      <c r="EJ86" s="69" t="str">
        <f aca="false">IF($B86=$B87,"",SUMIF($B$5:$B$287,$B86,$EI$5:$EI$287))</f>
        <v/>
      </c>
      <c r="EK86" s="59" t="n">
        <f aca="false">IF(SUMIF($B$5:$B$287,$B86,$EI$5:$EI$287)=0,"", EI86/SUMIF($B$5:$B$287,$B86,$EI$5:$EI$287))</f>
        <v>0.0132802124833997</v>
      </c>
      <c r="EL86" s="60" t="n">
        <f aca="false">IF(EH86=0, "", EI86/EH86)</f>
        <v>3.33333333333333</v>
      </c>
      <c r="EM86" s="68" t="str">
        <f aca="false">B86</f>
        <v>Nevada</v>
      </c>
      <c r="EN86" s="68" t="n">
        <f aca="false">EN85+1</f>
        <v>82</v>
      </c>
      <c r="ER86" s="69" t="n">
        <f aca="false">SUMIF($A$3:$EG$3,"=TN",$A86:$EG86)</f>
        <v>2</v>
      </c>
      <c r="ES86" s="69" t="n">
        <f aca="false">M86</f>
        <v>3</v>
      </c>
      <c r="ET86" s="69" t="n">
        <f aca="false">SUMIF($A$3:$EG$3,"=TE",$A86:$EG86)</f>
        <v>11</v>
      </c>
      <c r="EU86" s="69" t="n">
        <f aca="false">SUMIF($A$3:$EG$3,"=TH",$A86:$EG86)</f>
        <v>10</v>
      </c>
      <c r="EV86" s="69" t="n">
        <f aca="false">SUMIF($A$3:$EG$3,"=TF",$A86:$EG86)</f>
        <v>10</v>
      </c>
      <c r="XEG86" s="0"/>
      <c r="XEH86" s="0"/>
      <c r="XEI86" s="0"/>
      <c r="XEJ86" s="0"/>
      <c r="XEK86" s="0"/>
      <c r="XEL86" s="0"/>
      <c r="XEM86" s="0"/>
      <c r="XEN86" s="0"/>
      <c r="XEO86" s="0"/>
      <c r="XEP86" s="0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  <c r="XFD86" s="70"/>
    </row>
    <row r="87" s="72" customFormat="true" ht="15" hidden="false" customHeight="false" outlineLevel="0" collapsed="false">
      <c r="A87" s="71" t="n">
        <f aca="false">A86+1</f>
        <v>83</v>
      </c>
      <c r="B87" s="72" t="s">
        <v>300</v>
      </c>
      <c r="C87" s="72" t="s">
        <v>332</v>
      </c>
      <c r="D87" s="72" t="s">
        <v>333</v>
      </c>
      <c r="E87" s="72" t="s">
        <v>334</v>
      </c>
      <c r="J87" s="73"/>
      <c r="K87" s="73" t="n">
        <v>14</v>
      </c>
      <c r="L87" s="73"/>
      <c r="M87" s="73" t="n">
        <f aca="false">SUM(J87:L87)</f>
        <v>14</v>
      </c>
      <c r="N87" s="73" t="n">
        <f aca="false">R87+V87+Z87</f>
        <v>12</v>
      </c>
      <c r="O87" s="73" t="n">
        <f aca="false">S87+W87+AA87</f>
        <v>54</v>
      </c>
      <c r="P87" s="73" t="n">
        <f aca="false">T87+X87+AB87</f>
        <v>48</v>
      </c>
      <c r="Q87" s="73" t="n">
        <f aca="false">U87+Y87+AC87</f>
        <v>48</v>
      </c>
      <c r="R87" s="73" t="n">
        <v>8</v>
      </c>
      <c r="S87" s="73" t="n">
        <v>43</v>
      </c>
      <c r="T87" s="73" t="n">
        <v>40</v>
      </c>
      <c r="U87" s="73" t="n">
        <v>40</v>
      </c>
      <c r="V87" s="73" t="n">
        <v>4</v>
      </c>
      <c r="W87" s="73" t="n">
        <v>11</v>
      </c>
      <c r="X87" s="73" t="n">
        <v>8</v>
      </c>
      <c r="Y87" s="73" t="n">
        <v>8</v>
      </c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 t="n">
        <v>1</v>
      </c>
      <c r="AM87" s="73" t="n">
        <v>6</v>
      </c>
      <c r="AN87" s="73" t="n">
        <v>5</v>
      </c>
      <c r="AO87" s="73" t="n">
        <v>4</v>
      </c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 t="n">
        <v>8</v>
      </c>
      <c r="DO87" s="73" t="n">
        <v>44</v>
      </c>
      <c r="DP87" s="73" t="n">
        <v>37</v>
      </c>
      <c r="DQ87" s="73" t="n">
        <v>33</v>
      </c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  <c r="EF87" s="73"/>
      <c r="EG87" s="73"/>
      <c r="EH87" s="73" t="n">
        <f aca="false">SUM(I87:L87)</f>
        <v>14</v>
      </c>
      <c r="EI87" s="73" t="n">
        <f aca="false">SUMIF($N$3:$EG$3,"=TF",$N87:$EG87)</f>
        <v>85</v>
      </c>
      <c r="EJ87" s="73" t="str">
        <f aca="false">IF($B87=$B88,"",SUMIF($B$5:$B$287,$B87,$EI$5:$EI$287))</f>
        <v/>
      </c>
      <c r="EK87" s="59" t="n">
        <f aca="false">IF(SUMIF($B$5:$B$287,$B87,$EI$5:$EI$287)=0,"", EI87/SUMIF($B$5:$B$287,$B87,$EI$5:$EI$287))</f>
        <v>0.112881806108898</v>
      </c>
      <c r="EL87" s="60" t="n">
        <f aca="false">IF(EH87=0, "", EI87/EH87)</f>
        <v>6.07142857142857</v>
      </c>
      <c r="EM87" s="72" t="str">
        <f aca="false">B87</f>
        <v>Nevada</v>
      </c>
      <c r="EN87" s="72" t="n">
        <f aca="false">EN86+1</f>
        <v>83</v>
      </c>
      <c r="EP87" s="72" t="s">
        <v>335</v>
      </c>
      <c r="ER87" s="73" t="n">
        <f aca="false">SUMIF($A$3:$EG$3,"=TN",$A87:$EG87)</f>
        <v>21</v>
      </c>
      <c r="ES87" s="73" t="n">
        <f aca="false">M87</f>
        <v>14</v>
      </c>
      <c r="ET87" s="73" t="n">
        <f aca="false">SUMIF($A$3:$EG$3,"=TE",$A87:$EG87)</f>
        <v>104</v>
      </c>
      <c r="EU87" s="73" t="n">
        <f aca="false">SUMIF($A$3:$EG$3,"=TH",$A87:$EG87)</f>
        <v>90</v>
      </c>
      <c r="EV87" s="73" t="n">
        <f aca="false">SUMIF($A$3:$EG$3,"=TF",$A87:$EG87)</f>
        <v>85</v>
      </c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74"/>
    </row>
    <row r="88" s="68" customFormat="true" ht="15" hidden="false" customHeight="false" outlineLevel="0" collapsed="false">
      <c r="A88" s="67" t="n">
        <f aca="false">A87+1</f>
        <v>84</v>
      </c>
      <c r="B88" s="68" t="s">
        <v>300</v>
      </c>
      <c r="C88" s="68" t="s">
        <v>336</v>
      </c>
      <c r="D88" s="68" t="s">
        <v>337</v>
      </c>
      <c r="E88" s="68" t="s">
        <v>338</v>
      </c>
      <c r="J88" s="69"/>
      <c r="K88" s="69" t="n">
        <v>7</v>
      </c>
      <c r="L88" s="69"/>
      <c r="M88" s="69" t="n">
        <f aca="false">SUM(J88:L88)</f>
        <v>7</v>
      </c>
      <c r="N88" s="69" t="n">
        <f aca="false">R88+V88+Z88</f>
        <v>5</v>
      </c>
      <c r="O88" s="69" t="n">
        <f aca="false">S88+W88+AA88</f>
        <v>27</v>
      </c>
      <c r="P88" s="69" t="n">
        <f aca="false">T88+X88+AB88</f>
        <v>20</v>
      </c>
      <c r="Q88" s="69" t="n">
        <f aca="false">U88+Y88+AC88</f>
        <v>20</v>
      </c>
      <c r="R88" s="69" t="n">
        <v>2</v>
      </c>
      <c r="S88" s="69" t="n">
        <v>10</v>
      </c>
      <c r="T88" s="69" t="n">
        <v>10</v>
      </c>
      <c r="U88" s="69" t="n">
        <v>10</v>
      </c>
      <c r="V88" s="69" t="n">
        <v>3</v>
      </c>
      <c r="W88" s="69" t="n">
        <v>17</v>
      </c>
      <c r="X88" s="69" t="n">
        <v>10</v>
      </c>
      <c r="Y88" s="69" t="n">
        <v>10</v>
      </c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 t="n">
        <v>1</v>
      </c>
      <c r="AM88" s="69" t="n">
        <v>4</v>
      </c>
      <c r="AN88" s="69" t="n">
        <v>4</v>
      </c>
      <c r="AO88" s="69" t="n">
        <v>0</v>
      </c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69"/>
      <c r="CB88" s="69"/>
      <c r="CC88" s="69"/>
      <c r="CD88" s="69"/>
      <c r="CE88" s="69"/>
      <c r="CF88" s="69"/>
      <c r="CG88" s="69"/>
      <c r="CH88" s="69"/>
      <c r="CI88" s="69"/>
      <c r="CJ88" s="69"/>
      <c r="CK88" s="69"/>
      <c r="CL88" s="69"/>
      <c r="CM88" s="69"/>
      <c r="CN88" s="69"/>
      <c r="CO88" s="69"/>
      <c r="CP88" s="69"/>
      <c r="CQ88" s="69"/>
      <c r="CR88" s="69"/>
      <c r="CS88" s="69"/>
      <c r="CT88" s="69"/>
      <c r="CU88" s="69"/>
      <c r="CV88" s="69"/>
      <c r="CW88" s="69"/>
      <c r="CX88" s="69"/>
      <c r="CY88" s="69"/>
      <c r="CZ88" s="69"/>
      <c r="DA88" s="69"/>
      <c r="DB88" s="69"/>
      <c r="DC88" s="69"/>
      <c r="DD88" s="69"/>
      <c r="DE88" s="69"/>
      <c r="DF88" s="69"/>
      <c r="DG88" s="69"/>
      <c r="DH88" s="69"/>
      <c r="DI88" s="69"/>
      <c r="DJ88" s="69"/>
      <c r="DK88" s="69"/>
      <c r="DL88" s="69"/>
      <c r="DM88" s="69"/>
      <c r="DN88" s="69"/>
      <c r="DO88" s="69"/>
      <c r="DP88" s="69"/>
      <c r="DQ88" s="69"/>
      <c r="DR88" s="69"/>
      <c r="DS88" s="69"/>
      <c r="DT88" s="69"/>
      <c r="DU88" s="69"/>
      <c r="DV88" s="69"/>
      <c r="DW88" s="69"/>
      <c r="DX88" s="69"/>
      <c r="DY88" s="69"/>
      <c r="DZ88" s="69"/>
      <c r="EA88" s="69"/>
      <c r="EB88" s="69"/>
      <c r="EC88" s="69"/>
      <c r="ED88" s="69"/>
      <c r="EE88" s="69"/>
      <c r="EF88" s="69"/>
      <c r="EG88" s="69"/>
      <c r="EH88" s="69" t="n">
        <f aca="false">SUM(I88:L88)</f>
        <v>7</v>
      </c>
      <c r="EI88" s="69" t="n">
        <f aca="false">SUMIF($N$3:$EG$3,"=TF",$N88:$EG88)</f>
        <v>20</v>
      </c>
      <c r="EJ88" s="69" t="str">
        <f aca="false">IF($B88=$B89,"",SUMIF($B$5:$B$287,$B88,$EI$5:$EI$287))</f>
        <v/>
      </c>
      <c r="EK88" s="59" t="n">
        <f aca="false">IF(SUMIF($B$5:$B$287,$B88,$EI$5:$EI$287)=0,"", EI88/SUMIF($B$5:$B$287,$B88,$EI$5:$EI$287))</f>
        <v>0.0265604249667995</v>
      </c>
      <c r="EL88" s="60" t="n">
        <f aca="false">IF(EH88=0, "", EI88/EH88)</f>
        <v>2.85714285714286</v>
      </c>
      <c r="EM88" s="68" t="str">
        <f aca="false">B88</f>
        <v>Nevada</v>
      </c>
      <c r="EN88" s="68" t="n">
        <f aca="false">EN87+1</f>
        <v>84</v>
      </c>
      <c r="ER88" s="69" t="n">
        <f aca="false">SUMIF($A$3:$EG$3,"=TN",$A88:$EG88)</f>
        <v>6</v>
      </c>
      <c r="ES88" s="69" t="n">
        <f aca="false">M88</f>
        <v>7</v>
      </c>
      <c r="ET88" s="69" t="n">
        <f aca="false">SUMIF($A$3:$EG$3,"=TE",$A88:$EG88)</f>
        <v>31</v>
      </c>
      <c r="EU88" s="69" t="n">
        <f aca="false">SUMIF($A$3:$EG$3,"=TH",$A88:$EG88)</f>
        <v>24</v>
      </c>
      <c r="EV88" s="69" t="n">
        <f aca="false">SUMIF($A$3:$EG$3,"=TF",$A88:$EG88)</f>
        <v>20</v>
      </c>
      <c r="XEG88" s="0"/>
      <c r="XEH88" s="0"/>
      <c r="XEI88" s="0"/>
      <c r="XEJ88" s="0"/>
      <c r="XEK88" s="0"/>
      <c r="XEL88" s="0"/>
      <c r="XEM88" s="0"/>
      <c r="XEN88" s="0"/>
      <c r="XEO88" s="0"/>
      <c r="XEP88" s="0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  <c r="XFD88" s="70"/>
    </row>
    <row r="89" s="72" customFormat="true" ht="15" hidden="false" customHeight="false" outlineLevel="0" collapsed="false">
      <c r="A89" s="71" t="n">
        <f aca="false">A88+1</f>
        <v>85</v>
      </c>
      <c r="B89" s="72" t="s">
        <v>300</v>
      </c>
      <c r="C89" s="72" t="s">
        <v>339</v>
      </c>
      <c r="D89" s="72" t="s">
        <v>340</v>
      </c>
      <c r="E89" s="72" t="s">
        <v>341</v>
      </c>
      <c r="J89" s="73"/>
      <c r="K89" s="73" t="n">
        <v>4</v>
      </c>
      <c r="L89" s="73"/>
      <c r="M89" s="73" t="n">
        <f aca="false">SUM(J89:L89)</f>
        <v>4</v>
      </c>
      <c r="N89" s="73" t="n">
        <f aca="false">R89+V89+Z89</f>
        <v>3</v>
      </c>
      <c r="O89" s="73" t="n">
        <f aca="false">S89+W89+AA89</f>
        <v>14</v>
      </c>
      <c r="P89" s="73" t="n">
        <f aca="false">T89+X89+AB89</f>
        <v>13</v>
      </c>
      <c r="Q89" s="73" t="n">
        <f aca="false">U89+Y89+AC89</f>
        <v>13</v>
      </c>
      <c r="R89" s="73" t="n">
        <v>3</v>
      </c>
      <c r="S89" s="73" t="n">
        <v>14</v>
      </c>
      <c r="T89" s="73" t="n">
        <v>13</v>
      </c>
      <c r="U89" s="73" t="n">
        <v>13</v>
      </c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  <c r="EF89" s="73"/>
      <c r="EG89" s="73"/>
      <c r="EH89" s="73" t="n">
        <f aca="false">SUM(I89:L89)</f>
        <v>4</v>
      </c>
      <c r="EI89" s="73" t="n">
        <f aca="false">SUMIF($N$3:$EG$3,"=TF",$N89:$EG89)</f>
        <v>13</v>
      </c>
      <c r="EJ89" s="73" t="str">
        <f aca="false">IF($B89=$B90,"",SUMIF($B$5:$B$287,$B89,$EI$5:$EI$287))</f>
        <v/>
      </c>
      <c r="EK89" s="59" t="n">
        <f aca="false">IF(SUMIF($B$5:$B$287,$B89,$EI$5:$EI$287)=0,"", EI89/SUMIF($B$5:$B$287,$B89,$EI$5:$EI$287))</f>
        <v>0.0172642762284197</v>
      </c>
      <c r="EL89" s="60" t="n">
        <f aca="false">IF(EH89=0, "", EI89/EH89)</f>
        <v>3.25</v>
      </c>
      <c r="EM89" s="72" t="str">
        <f aca="false">B89</f>
        <v>Nevada</v>
      </c>
      <c r="EN89" s="72" t="n">
        <f aca="false">EN88+1</f>
        <v>85</v>
      </c>
      <c r="ER89" s="73" t="n">
        <f aca="false">SUMIF($A$3:$EG$3,"=TN",$A89:$EG89)</f>
        <v>3</v>
      </c>
      <c r="ES89" s="73" t="n">
        <f aca="false">M89</f>
        <v>4</v>
      </c>
      <c r="ET89" s="73" t="n">
        <f aca="false">SUMIF($A$3:$EG$3,"=TE",$A89:$EG89)</f>
        <v>14</v>
      </c>
      <c r="EU89" s="73" t="n">
        <f aca="false">SUMIF($A$3:$EG$3,"=TH",$A89:$EG89)</f>
        <v>13</v>
      </c>
      <c r="EV89" s="73" t="n">
        <f aca="false">SUMIF($A$3:$EG$3,"=TF",$A89:$EG89)</f>
        <v>13</v>
      </c>
      <c r="XEG89" s="0"/>
      <c r="XEH89" s="0"/>
      <c r="XEI89" s="0"/>
      <c r="XEJ89" s="0"/>
      <c r="XEK89" s="0"/>
      <c r="XEL89" s="0"/>
      <c r="XEM89" s="0"/>
      <c r="XEN89" s="0"/>
      <c r="XEO89" s="0"/>
      <c r="XEP89" s="0"/>
      <c r="XEQ89" s="0"/>
      <c r="XER89" s="0"/>
      <c r="XES89" s="0"/>
      <c r="XET89" s="0"/>
      <c r="XEU89" s="0"/>
      <c r="XEV89" s="0"/>
      <c r="XEW89" s="0"/>
      <c r="XEX89" s="0"/>
      <c r="XEY89" s="0"/>
      <c r="XEZ89" s="0"/>
      <c r="XFA89" s="0"/>
      <c r="XFB89" s="0"/>
      <c r="XFC89" s="0"/>
      <c r="XFD89" s="74"/>
    </row>
    <row r="90" s="68" customFormat="true" ht="15" hidden="false" customHeight="false" outlineLevel="0" collapsed="false">
      <c r="A90" s="67" t="n">
        <f aca="false">A89+1</f>
        <v>86</v>
      </c>
      <c r="B90" s="68" t="s">
        <v>300</v>
      </c>
      <c r="C90" s="68" t="s">
        <v>342</v>
      </c>
      <c r="D90" s="68" t="s">
        <v>305</v>
      </c>
      <c r="E90" s="68" t="s">
        <v>306</v>
      </c>
      <c r="J90" s="69"/>
      <c r="K90" s="69" t="n">
        <v>2</v>
      </c>
      <c r="L90" s="69"/>
      <c r="M90" s="69" t="n">
        <f aca="false">SUM(J90:L90)</f>
        <v>2</v>
      </c>
      <c r="N90" s="69" t="n">
        <f aca="false">R90+V90+Z90</f>
        <v>2</v>
      </c>
      <c r="O90" s="69" t="n">
        <f aca="false">S90+W90+AA90</f>
        <v>11</v>
      </c>
      <c r="P90" s="69" t="n">
        <f aca="false">T90+X90+AB90</f>
        <v>6</v>
      </c>
      <c r="Q90" s="69" t="n">
        <f aca="false">U90+Y90+AC90</f>
        <v>6</v>
      </c>
      <c r="R90" s="69" t="n">
        <v>1</v>
      </c>
      <c r="S90" s="69" t="n">
        <v>6</v>
      </c>
      <c r="T90" s="69" t="n">
        <v>6</v>
      </c>
      <c r="U90" s="69" t="n">
        <v>6</v>
      </c>
      <c r="V90" s="69" t="n">
        <v>1</v>
      </c>
      <c r="W90" s="69" t="n">
        <v>5</v>
      </c>
      <c r="X90" s="69" t="n">
        <v>0</v>
      </c>
      <c r="Y90" s="69" t="n">
        <v>0</v>
      </c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69"/>
      <c r="CB90" s="69"/>
      <c r="CC90" s="69"/>
      <c r="CD90" s="69"/>
      <c r="CE90" s="69"/>
      <c r="CF90" s="69"/>
      <c r="CG90" s="69"/>
      <c r="CH90" s="69"/>
      <c r="CI90" s="69"/>
      <c r="CJ90" s="69"/>
      <c r="CK90" s="69"/>
      <c r="CL90" s="69"/>
      <c r="CM90" s="69"/>
      <c r="CN90" s="69"/>
      <c r="CO90" s="69"/>
      <c r="CP90" s="69"/>
      <c r="CQ90" s="69"/>
      <c r="CR90" s="69"/>
      <c r="CS90" s="69"/>
      <c r="CT90" s="69"/>
      <c r="CU90" s="69"/>
      <c r="CV90" s="69"/>
      <c r="CW90" s="69"/>
      <c r="CX90" s="69"/>
      <c r="CY90" s="69"/>
      <c r="CZ90" s="69"/>
      <c r="DA90" s="69"/>
      <c r="DB90" s="69"/>
      <c r="DC90" s="69"/>
      <c r="DD90" s="69"/>
      <c r="DE90" s="69"/>
      <c r="DF90" s="69"/>
      <c r="DG90" s="69"/>
      <c r="DH90" s="69"/>
      <c r="DI90" s="69"/>
      <c r="DJ90" s="69"/>
      <c r="DK90" s="69"/>
      <c r="DL90" s="69"/>
      <c r="DM90" s="69"/>
      <c r="DN90" s="69"/>
      <c r="DO90" s="69"/>
      <c r="DP90" s="69"/>
      <c r="DQ90" s="69"/>
      <c r="DR90" s="69"/>
      <c r="DS90" s="69"/>
      <c r="DT90" s="69"/>
      <c r="DU90" s="69"/>
      <c r="DV90" s="69"/>
      <c r="DW90" s="69"/>
      <c r="DX90" s="69"/>
      <c r="DY90" s="69"/>
      <c r="DZ90" s="69"/>
      <c r="EA90" s="69"/>
      <c r="EB90" s="69"/>
      <c r="EC90" s="69"/>
      <c r="ED90" s="69"/>
      <c r="EE90" s="69"/>
      <c r="EF90" s="69"/>
      <c r="EG90" s="69"/>
      <c r="EH90" s="69" t="n">
        <f aca="false">SUM(I90:L90)</f>
        <v>2</v>
      </c>
      <c r="EI90" s="69" t="n">
        <f aca="false">SUMIF($N$3:$EG$3,"=TF",$N90:$EG90)</f>
        <v>6</v>
      </c>
      <c r="EJ90" s="69" t="str">
        <f aca="false">IF($B90=$B91,"",SUMIF($B$5:$B$287,$B90,$EI$5:$EI$287))</f>
        <v/>
      </c>
      <c r="EK90" s="59" t="n">
        <f aca="false">IF(SUMIF($B$5:$B$287,$B90,$EI$5:$EI$287)=0,"", EI90/SUMIF($B$5:$B$287,$B90,$EI$5:$EI$287))</f>
        <v>0.00796812749003984</v>
      </c>
      <c r="EL90" s="60" t="n">
        <f aca="false">IF(EH90=0, "", EI90/EH90)</f>
        <v>3</v>
      </c>
      <c r="EM90" s="68" t="str">
        <f aca="false">B90</f>
        <v>Nevada</v>
      </c>
      <c r="EN90" s="68" t="n">
        <f aca="false">EN89+1</f>
        <v>86</v>
      </c>
      <c r="ER90" s="69" t="n">
        <f aca="false">SUMIF($A$3:$EG$3,"=TN",$A90:$EG90)</f>
        <v>2</v>
      </c>
      <c r="ES90" s="69" t="n">
        <f aca="false">M90</f>
        <v>2</v>
      </c>
      <c r="ET90" s="69" t="n">
        <f aca="false">SUMIF($A$3:$EG$3,"=TE",$A90:$EG90)</f>
        <v>11</v>
      </c>
      <c r="EU90" s="69" t="n">
        <f aca="false">SUMIF($A$3:$EG$3,"=TH",$A90:$EG90)</f>
        <v>6</v>
      </c>
      <c r="EV90" s="69" t="n">
        <f aca="false">SUMIF($A$3:$EG$3,"=TF",$A90:$EG90)</f>
        <v>6</v>
      </c>
      <c r="XEG90" s="0"/>
      <c r="XEH90" s="0"/>
      <c r="XEI90" s="0"/>
      <c r="XEJ90" s="0"/>
      <c r="XEK90" s="0"/>
      <c r="XEL90" s="0"/>
      <c r="XEM90" s="0"/>
      <c r="XEN90" s="0"/>
      <c r="XEO90" s="0"/>
      <c r="XEP90" s="0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  <c r="XFD90" s="70"/>
    </row>
    <row r="91" s="72" customFormat="true" ht="15" hidden="false" customHeight="false" outlineLevel="0" collapsed="false">
      <c r="A91" s="71" t="n">
        <f aca="false">A90+1</f>
        <v>87</v>
      </c>
      <c r="B91" s="72" t="s">
        <v>300</v>
      </c>
      <c r="C91" s="72" t="s">
        <v>343</v>
      </c>
      <c r="D91" s="72" t="s">
        <v>310</v>
      </c>
      <c r="E91" s="72" t="s">
        <v>311</v>
      </c>
      <c r="F91" s="72" t="s">
        <v>308</v>
      </c>
      <c r="G91" s="72" t="s">
        <v>309</v>
      </c>
      <c r="J91" s="73"/>
      <c r="K91" s="73" t="n">
        <v>22</v>
      </c>
      <c r="L91" s="73"/>
      <c r="M91" s="73" t="n">
        <f aca="false">SUM(J91:L91)</f>
        <v>22</v>
      </c>
      <c r="N91" s="73" t="n">
        <f aca="false">R91+V91+Z91</f>
        <v>2</v>
      </c>
      <c r="O91" s="73" t="n">
        <f aca="false">S91+W91+AA91</f>
        <v>11</v>
      </c>
      <c r="P91" s="73" t="n">
        <f aca="false">T91+X91+AB91</f>
        <v>11</v>
      </c>
      <c r="Q91" s="73" t="n">
        <f aca="false">U91+Y91+AC91</f>
        <v>11</v>
      </c>
      <c r="R91" s="73" t="n">
        <v>2</v>
      </c>
      <c r="S91" s="73" t="n">
        <v>11</v>
      </c>
      <c r="T91" s="73" t="n">
        <v>11</v>
      </c>
      <c r="U91" s="73" t="n">
        <v>11</v>
      </c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 t="n">
        <v>2</v>
      </c>
      <c r="CE91" s="73" t="n">
        <v>9</v>
      </c>
      <c r="CF91" s="73" t="n">
        <v>6</v>
      </c>
      <c r="CG91" s="73" t="n">
        <v>6</v>
      </c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 t="n">
        <v>2</v>
      </c>
      <c r="CY91" s="73" t="n">
        <v>6</v>
      </c>
      <c r="CZ91" s="73" t="n">
        <v>6</v>
      </c>
      <c r="DA91" s="73" t="n">
        <v>6</v>
      </c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 t="n">
        <v>1</v>
      </c>
      <c r="DO91" s="73" t="n">
        <v>5</v>
      </c>
      <c r="DP91" s="73" t="n">
        <v>5</v>
      </c>
      <c r="DQ91" s="73" t="n">
        <v>5</v>
      </c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  <c r="EF91" s="73"/>
      <c r="EG91" s="73"/>
      <c r="EH91" s="73" t="n">
        <f aca="false">SUM(I91:L91)</f>
        <v>22</v>
      </c>
      <c r="EI91" s="73" t="n">
        <f aca="false">SUMIF($N$3:$EG$3,"=TF",$N91:$EG91)</f>
        <v>28</v>
      </c>
      <c r="EJ91" s="73" t="str">
        <f aca="false">IF($B91=$B92,"",SUMIF($B$5:$B$287,$B91,$EI$5:$EI$287))</f>
        <v/>
      </c>
      <c r="EK91" s="59" t="n">
        <f aca="false">IF(SUMIF($B$5:$B$287,$B91,$EI$5:$EI$287)=0,"", EI91/SUMIF($B$5:$B$287,$B91,$EI$5:$EI$287))</f>
        <v>0.0371845949535193</v>
      </c>
      <c r="EL91" s="60" t="n">
        <f aca="false">IF(EH91=0, "", EI91/EH91)</f>
        <v>1.27272727272727</v>
      </c>
      <c r="EM91" s="72" t="str">
        <f aca="false">B91</f>
        <v>Nevada</v>
      </c>
      <c r="EN91" s="72" t="n">
        <f aca="false">EN90+1</f>
        <v>87</v>
      </c>
      <c r="ER91" s="73" t="n">
        <f aca="false">SUMIF($A$3:$EG$3,"=TN",$A91:$EG91)</f>
        <v>7</v>
      </c>
      <c r="ES91" s="73" t="n">
        <f aca="false">M91</f>
        <v>22</v>
      </c>
      <c r="ET91" s="73" t="n">
        <f aca="false">SUMIF($A$3:$EG$3,"=TE",$A91:$EG91)</f>
        <v>31</v>
      </c>
      <c r="EU91" s="73" t="n">
        <f aca="false">SUMIF($A$3:$EG$3,"=TH",$A91:$EG91)</f>
        <v>28</v>
      </c>
      <c r="EV91" s="73" t="n">
        <f aca="false">SUMIF($A$3:$EG$3,"=TF",$A91:$EG91)</f>
        <v>28</v>
      </c>
      <c r="XEG91" s="0"/>
      <c r="XEH91" s="0"/>
      <c r="XEI91" s="0"/>
      <c r="XEJ91" s="0"/>
      <c r="XEK91" s="0"/>
      <c r="XEL91" s="0"/>
      <c r="XEM91" s="0"/>
      <c r="XEN91" s="0"/>
      <c r="XEO91" s="0"/>
      <c r="XEP91" s="0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  <c r="XFD91" s="74"/>
    </row>
    <row r="92" s="68" customFormat="true" ht="15" hidden="false" customHeight="false" outlineLevel="0" collapsed="false">
      <c r="A92" s="67" t="n">
        <f aca="false">A91+1</f>
        <v>88</v>
      </c>
      <c r="B92" s="68" t="s">
        <v>300</v>
      </c>
      <c r="C92" s="68" t="s">
        <v>344</v>
      </c>
      <c r="D92" s="68" t="s">
        <v>333</v>
      </c>
      <c r="E92" s="68" t="s">
        <v>334</v>
      </c>
      <c r="J92" s="69"/>
      <c r="K92" s="69" t="n">
        <v>6</v>
      </c>
      <c r="L92" s="69"/>
      <c r="M92" s="69" t="n">
        <f aca="false">SUM(J92:L92)</f>
        <v>6</v>
      </c>
      <c r="N92" s="69" t="n">
        <f aca="false">R92+V92+Z92</f>
        <v>5</v>
      </c>
      <c r="O92" s="69" t="n">
        <f aca="false">S92+W92+AA92</f>
        <v>28</v>
      </c>
      <c r="P92" s="69" t="n">
        <f aca="false">T92+X92+AB92</f>
        <v>25</v>
      </c>
      <c r="Q92" s="69" t="n">
        <f aca="false">U92+Y92+AC92</f>
        <v>25</v>
      </c>
      <c r="R92" s="69" t="n">
        <v>4</v>
      </c>
      <c r="S92" s="69" t="n">
        <v>24</v>
      </c>
      <c r="T92" s="69" t="n">
        <v>22</v>
      </c>
      <c r="U92" s="69" t="n">
        <v>22</v>
      </c>
      <c r="V92" s="69" t="n">
        <v>1</v>
      </c>
      <c r="W92" s="69" t="n">
        <v>4</v>
      </c>
      <c r="X92" s="69" t="n">
        <v>3</v>
      </c>
      <c r="Y92" s="69" t="n">
        <v>3</v>
      </c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69"/>
      <c r="CB92" s="69"/>
      <c r="CC92" s="69"/>
      <c r="CD92" s="69"/>
      <c r="CE92" s="69"/>
      <c r="CF92" s="69"/>
      <c r="CG92" s="69"/>
      <c r="CH92" s="69"/>
      <c r="CI92" s="69"/>
      <c r="CJ92" s="69"/>
      <c r="CK92" s="69"/>
      <c r="CL92" s="69"/>
      <c r="CM92" s="69"/>
      <c r="CN92" s="69"/>
      <c r="CO92" s="69"/>
      <c r="CP92" s="69"/>
      <c r="CQ92" s="69"/>
      <c r="CR92" s="69"/>
      <c r="CS92" s="69"/>
      <c r="CT92" s="69"/>
      <c r="CU92" s="69"/>
      <c r="CV92" s="69"/>
      <c r="CW92" s="69"/>
      <c r="CX92" s="69"/>
      <c r="CY92" s="69"/>
      <c r="CZ92" s="69"/>
      <c r="DA92" s="69"/>
      <c r="DB92" s="69"/>
      <c r="DC92" s="69"/>
      <c r="DD92" s="69"/>
      <c r="DE92" s="69"/>
      <c r="DF92" s="69"/>
      <c r="DG92" s="69"/>
      <c r="DH92" s="69"/>
      <c r="DI92" s="69"/>
      <c r="DJ92" s="69"/>
      <c r="DK92" s="69"/>
      <c r="DL92" s="69"/>
      <c r="DM92" s="69"/>
      <c r="DN92" s="69"/>
      <c r="DO92" s="69"/>
      <c r="DP92" s="69"/>
      <c r="DQ92" s="69"/>
      <c r="DR92" s="69"/>
      <c r="DS92" s="69"/>
      <c r="DT92" s="69"/>
      <c r="DU92" s="69"/>
      <c r="DV92" s="69"/>
      <c r="DW92" s="69"/>
      <c r="DX92" s="69"/>
      <c r="DY92" s="69"/>
      <c r="DZ92" s="69"/>
      <c r="EA92" s="69"/>
      <c r="EB92" s="69"/>
      <c r="EC92" s="69"/>
      <c r="ED92" s="69"/>
      <c r="EE92" s="69"/>
      <c r="EF92" s="69"/>
      <c r="EG92" s="69"/>
      <c r="EH92" s="69" t="n">
        <f aca="false">SUM(I92:L92)</f>
        <v>6</v>
      </c>
      <c r="EI92" s="69" t="n">
        <f aca="false">SUMIF($N$3:$EG$3,"=TF",$N92:$EG92)</f>
        <v>25</v>
      </c>
      <c r="EJ92" s="69" t="str">
        <f aca="false">IF($B92=$B93,"",SUMIF($B$5:$B$287,$B92,$EI$5:$EI$287))</f>
        <v/>
      </c>
      <c r="EK92" s="59" t="n">
        <f aca="false">IF(SUMIF($B$5:$B$287,$B92,$EI$5:$EI$287)=0,"", EI92/SUMIF($B$5:$B$287,$B92,$EI$5:$EI$287))</f>
        <v>0.0332005312084993</v>
      </c>
      <c r="EL92" s="60" t="n">
        <f aca="false">IF(EH92=0, "", EI92/EH92)</f>
        <v>4.16666666666667</v>
      </c>
      <c r="EM92" s="68" t="str">
        <f aca="false">B92</f>
        <v>Nevada</v>
      </c>
      <c r="EN92" s="68" t="n">
        <f aca="false">EN91+1</f>
        <v>88</v>
      </c>
      <c r="EP92" s="68" t="s">
        <v>206</v>
      </c>
      <c r="ER92" s="69" t="n">
        <f aca="false">SUMIF($A$3:$EG$3,"=TN",$A92:$EG92)</f>
        <v>5</v>
      </c>
      <c r="ES92" s="69" t="n">
        <f aca="false">M92</f>
        <v>6</v>
      </c>
      <c r="ET92" s="69" t="n">
        <f aca="false">SUMIF($A$3:$EG$3,"=TE",$A92:$EG92)</f>
        <v>28</v>
      </c>
      <c r="EU92" s="69" t="n">
        <f aca="false">SUMIF($A$3:$EG$3,"=TH",$A92:$EG92)</f>
        <v>25</v>
      </c>
      <c r="EV92" s="69" t="n">
        <f aca="false">SUMIF($A$3:$EG$3,"=TF",$A92:$EG92)</f>
        <v>25</v>
      </c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70"/>
    </row>
    <row r="93" s="72" customFormat="true" ht="15" hidden="false" customHeight="false" outlineLevel="0" collapsed="false">
      <c r="A93" s="71" t="n">
        <f aca="false">A92+1</f>
        <v>89</v>
      </c>
      <c r="B93" s="72" t="s">
        <v>300</v>
      </c>
      <c r="C93" s="72" t="s">
        <v>345</v>
      </c>
      <c r="D93" s="72" t="s">
        <v>325</v>
      </c>
      <c r="E93" s="72" t="s">
        <v>326</v>
      </c>
      <c r="J93" s="73"/>
      <c r="K93" s="73" t="n">
        <v>3</v>
      </c>
      <c r="L93" s="73"/>
      <c r="M93" s="73" t="n">
        <f aca="false">SUM(J93:L93)</f>
        <v>3</v>
      </c>
      <c r="N93" s="73" t="n">
        <f aca="false">R93+V93+Z93</f>
        <v>2</v>
      </c>
      <c r="O93" s="73" t="n">
        <f aca="false">S93+W93+AA93</f>
        <v>10</v>
      </c>
      <c r="P93" s="73" t="n">
        <f aca="false">T93+X93+AB93</f>
        <v>10</v>
      </c>
      <c r="Q93" s="73" t="n">
        <f aca="false">U93+Y93+AC93</f>
        <v>10</v>
      </c>
      <c r="R93" s="73" t="n">
        <v>2</v>
      </c>
      <c r="S93" s="73" t="n">
        <v>10</v>
      </c>
      <c r="T93" s="73" t="n">
        <v>10</v>
      </c>
      <c r="U93" s="73" t="n">
        <v>10</v>
      </c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  <c r="EF93" s="73"/>
      <c r="EG93" s="73"/>
      <c r="EH93" s="73" t="n">
        <f aca="false">SUM(I93:L93)</f>
        <v>3</v>
      </c>
      <c r="EI93" s="73" t="n">
        <f aca="false">SUMIF($N$3:$EG$3,"=TF",$N93:$EG93)</f>
        <v>10</v>
      </c>
      <c r="EJ93" s="73" t="str">
        <f aca="false">IF($B93=$B94,"",SUMIF($B$5:$B$287,$B93,$EI$5:$EI$287))</f>
        <v/>
      </c>
      <c r="EK93" s="59" t="n">
        <f aca="false">IF(SUMIF($B$5:$B$287,$B93,$EI$5:$EI$287)=0,"", EI93/SUMIF($B$5:$B$287,$B93,$EI$5:$EI$287))</f>
        <v>0.0132802124833997</v>
      </c>
      <c r="EL93" s="60" t="n">
        <f aca="false">IF(EH93=0, "", EI93/EH93)</f>
        <v>3.33333333333333</v>
      </c>
      <c r="EM93" s="72" t="str">
        <f aca="false">B93</f>
        <v>Nevada</v>
      </c>
      <c r="EN93" s="72" t="n">
        <f aca="false">EN92+1</f>
        <v>89</v>
      </c>
      <c r="ER93" s="73" t="n">
        <f aca="false">SUMIF($A$3:$EG$3,"=TN",$A93:$EG93)</f>
        <v>2</v>
      </c>
      <c r="ES93" s="73" t="n">
        <f aca="false">M93</f>
        <v>3</v>
      </c>
      <c r="ET93" s="73" t="n">
        <f aca="false">SUMIF($A$3:$EG$3,"=TE",$A93:$EG93)</f>
        <v>10</v>
      </c>
      <c r="EU93" s="73" t="n">
        <f aca="false">SUMIF($A$3:$EG$3,"=TH",$A93:$EG93)</f>
        <v>10</v>
      </c>
      <c r="EV93" s="73" t="n">
        <f aca="false">SUMIF($A$3:$EG$3,"=TF",$A93:$EG93)</f>
        <v>10</v>
      </c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74"/>
    </row>
    <row r="94" s="68" customFormat="true" ht="15" hidden="false" customHeight="false" outlineLevel="0" collapsed="false">
      <c r="A94" s="67" t="n">
        <f aca="false">A93+1</f>
        <v>90</v>
      </c>
      <c r="B94" s="68" t="s">
        <v>300</v>
      </c>
      <c r="C94" s="68" t="s">
        <v>346</v>
      </c>
      <c r="D94" s="68" t="s">
        <v>347</v>
      </c>
      <c r="E94" s="68" t="s">
        <v>348</v>
      </c>
      <c r="J94" s="69"/>
      <c r="K94" s="69" t="n">
        <v>7</v>
      </c>
      <c r="L94" s="69"/>
      <c r="M94" s="69" t="n">
        <f aca="false">SUM(J94:L94)</f>
        <v>7</v>
      </c>
      <c r="N94" s="69" t="n">
        <f aca="false">R94+V94+Z94</f>
        <v>3</v>
      </c>
      <c r="O94" s="69" t="n">
        <f aca="false">S94+W94+AA94</f>
        <v>18</v>
      </c>
      <c r="P94" s="69" t="n">
        <f aca="false">T94+X94+AB94</f>
        <v>14</v>
      </c>
      <c r="Q94" s="69" t="n">
        <f aca="false">U94+Y94+AC94</f>
        <v>14</v>
      </c>
      <c r="R94" s="69" t="n">
        <v>3</v>
      </c>
      <c r="S94" s="69" t="n">
        <v>18</v>
      </c>
      <c r="T94" s="69" t="n">
        <v>14</v>
      </c>
      <c r="U94" s="69" t="n">
        <v>14</v>
      </c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69"/>
      <c r="AN94" s="69"/>
      <c r="AO94" s="69"/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69"/>
      <c r="BD94" s="69"/>
      <c r="BE94" s="69"/>
      <c r="BF94" s="69"/>
      <c r="BG94" s="69"/>
      <c r="BH94" s="69"/>
      <c r="BI94" s="69"/>
      <c r="BJ94" s="69"/>
      <c r="BK94" s="69"/>
      <c r="BL94" s="69"/>
      <c r="BM94" s="69"/>
      <c r="BN94" s="69"/>
      <c r="BO94" s="69"/>
      <c r="BP94" s="69"/>
      <c r="BQ94" s="69"/>
      <c r="BR94" s="69"/>
      <c r="BS94" s="69"/>
      <c r="BT94" s="69"/>
      <c r="BU94" s="69"/>
      <c r="BV94" s="69"/>
      <c r="BW94" s="69"/>
      <c r="BX94" s="69"/>
      <c r="BY94" s="69"/>
      <c r="BZ94" s="69"/>
      <c r="CA94" s="69"/>
      <c r="CB94" s="69"/>
      <c r="CC94" s="69"/>
      <c r="CD94" s="69"/>
      <c r="CE94" s="69"/>
      <c r="CF94" s="69"/>
      <c r="CG94" s="69"/>
      <c r="CH94" s="69"/>
      <c r="CI94" s="69"/>
      <c r="CJ94" s="69"/>
      <c r="CK94" s="69"/>
      <c r="CL94" s="69"/>
      <c r="CM94" s="69"/>
      <c r="CN94" s="69"/>
      <c r="CO94" s="69"/>
      <c r="CP94" s="69"/>
      <c r="CQ94" s="69"/>
      <c r="CR94" s="69"/>
      <c r="CS94" s="69"/>
      <c r="CT94" s="69"/>
      <c r="CU94" s="69"/>
      <c r="CV94" s="69"/>
      <c r="CW94" s="69"/>
      <c r="CX94" s="69"/>
      <c r="CY94" s="69"/>
      <c r="CZ94" s="69"/>
      <c r="DA94" s="69"/>
      <c r="DB94" s="69"/>
      <c r="DC94" s="69"/>
      <c r="DD94" s="69"/>
      <c r="DE94" s="69"/>
      <c r="DF94" s="69"/>
      <c r="DG94" s="69"/>
      <c r="DH94" s="69"/>
      <c r="DI94" s="69"/>
      <c r="DJ94" s="69"/>
      <c r="DK94" s="69"/>
      <c r="DL94" s="69"/>
      <c r="DM94" s="69"/>
      <c r="DN94" s="69" t="n">
        <v>3</v>
      </c>
      <c r="DO94" s="69" t="n">
        <v>16</v>
      </c>
      <c r="DP94" s="69" t="n">
        <v>12</v>
      </c>
      <c r="DQ94" s="69" t="n">
        <v>12</v>
      </c>
      <c r="DR94" s="69"/>
      <c r="DS94" s="69"/>
      <c r="DT94" s="69"/>
      <c r="DU94" s="69"/>
      <c r="DV94" s="69"/>
      <c r="DW94" s="69"/>
      <c r="DX94" s="69"/>
      <c r="DY94" s="69"/>
      <c r="DZ94" s="69"/>
      <c r="EA94" s="69"/>
      <c r="EB94" s="69"/>
      <c r="EC94" s="69"/>
      <c r="ED94" s="69"/>
      <c r="EE94" s="69"/>
      <c r="EF94" s="69"/>
      <c r="EG94" s="69"/>
      <c r="EH94" s="69" t="n">
        <f aca="false">SUM(I94:L94)</f>
        <v>7</v>
      </c>
      <c r="EI94" s="69" t="n">
        <f aca="false">SUMIF($N$3:$EG$3,"=TF",$N94:$EG94)</f>
        <v>26</v>
      </c>
      <c r="EJ94" s="69" t="str">
        <f aca="false">IF($B94=$B95,"",SUMIF($B$5:$B$287,$B94,$EI$5:$EI$287))</f>
        <v/>
      </c>
      <c r="EK94" s="59" t="n">
        <f aca="false">IF(SUMIF($B$5:$B$287,$B94,$EI$5:$EI$287)=0,"", EI94/SUMIF($B$5:$B$287,$B94,$EI$5:$EI$287))</f>
        <v>0.0345285524568393</v>
      </c>
      <c r="EL94" s="60" t="n">
        <f aca="false">IF(EH94=0, "", EI94/EH94)</f>
        <v>3.71428571428571</v>
      </c>
      <c r="EM94" s="68" t="str">
        <f aca="false">B94</f>
        <v>Nevada</v>
      </c>
      <c r="EN94" s="68" t="n">
        <f aca="false">EN93+1</f>
        <v>90</v>
      </c>
      <c r="ER94" s="69" t="n">
        <f aca="false">SUMIF($A$3:$EG$3,"=TN",$A94:$EG94)</f>
        <v>6</v>
      </c>
      <c r="ES94" s="69" t="n">
        <f aca="false">M94</f>
        <v>7</v>
      </c>
      <c r="ET94" s="69" t="n">
        <f aca="false">SUMIF($A$3:$EG$3,"=TE",$A94:$EG94)</f>
        <v>34</v>
      </c>
      <c r="EU94" s="69" t="n">
        <f aca="false">SUMIF($A$3:$EG$3,"=TH",$A94:$EG94)</f>
        <v>26</v>
      </c>
      <c r="EV94" s="69" t="n">
        <f aca="false">SUMIF($A$3:$EG$3,"=TF",$A94:$EG94)</f>
        <v>26</v>
      </c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70"/>
    </row>
    <row r="95" s="72" customFormat="true" ht="15" hidden="false" customHeight="false" outlineLevel="0" collapsed="false">
      <c r="A95" s="71" t="n">
        <f aca="false">A94+1</f>
        <v>91</v>
      </c>
      <c r="B95" s="72" t="s">
        <v>300</v>
      </c>
      <c r="C95" s="72" t="s">
        <v>349</v>
      </c>
      <c r="D95" s="72" t="s">
        <v>350</v>
      </c>
      <c r="E95" s="72" t="s">
        <v>351</v>
      </c>
      <c r="J95" s="73"/>
      <c r="K95" s="73" t="n">
        <v>9</v>
      </c>
      <c r="L95" s="73"/>
      <c r="M95" s="73" t="n">
        <f aca="false">SUM(J95:L95)</f>
        <v>9</v>
      </c>
      <c r="N95" s="73" t="n">
        <f aca="false">R95+V95+Z95</f>
        <v>7</v>
      </c>
      <c r="O95" s="73" t="n">
        <f aca="false">S95+W95+AA95</f>
        <v>22</v>
      </c>
      <c r="P95" s="73" t="n">
        <f aca="false">T95+X95+AB95</f>
        <v>15</v>
      </c>
      <c r="Q95" s="73" t="n">
        <f aca="false">U95+Y95+AC95</f>
        <v>15</v>
      </c>
      <c r="R95" s="73" t="n">
        <v>5</v>
      </c>
      <c r="S95" s="73" t="n">
        <v>22</v>
      </c>
      <c r="T95" s="73" t="n">
        <v>15</v>
      </c>
      <c r="U95" s="73" t="n">
        <v>15</v>
      </c>
      <c r="V95" s="73" t="n">
        <v>2</v>
      </c>
      <c r="W95" s="73" t="n">
        <v>0</v>
      </c>
      <c r="X95" s="73" t="n">
        <v>0</v>
      </c>
      <c r="Y95" s="73" t="n">
        <v>0</v>
      </c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 t="n">
        <v>1</v>
      </c>
      <c r="AM95" s="73" t="n">
        <v>5</v>
      </c>
      <c r="AN95" s="73" t="n">
        <v>5</v>
      </c>
      <c r="AO95" s="73" t="n">
        <v>5</v>
      </c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 t="n">
        <v>2</v>
      </c>
      <c r="CA95" s="73" t="n">
        <v>5</v>
      </c>
      <c r="CB95" s="73" t="n">
        <v>0</v>
      </c>
      <c r="CC95" s="73" t="n">
        <v>0</v>
      </c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 t="n">
        <v>2</v>
      </c>
      <c r="DO95" s="73" t="n">
        <v>11</v>
      </c>
      <c r="DP95" s="73" t="n">
        <v>11</v>
      </c>
      <c r="DQ95" s="73" t="n">
        <v>11</v>
      </c>
      <c r="DR95" s="73"/>
      <c r="DS95" s="73"/>
      <c r="DT95" s="73"/>
      <c r="DU95" s="73"/>
      <c r="DV95" s="73" t="n">
        <v>1</v>
      </c>
      <c r="DW95" s="73" t="n">
        <v>7</v>
      </c>
      <c r="DX95" s="73" t="n">
        <v>7</v>
      </c>
      <c r="DY95" s="73" t="n">
        <v>7</v>
      </c>
      <c r="DZ95" s="73"/>
      <c r="EA95" s="73"/>
      <c r="EB95" s="73"/>
      <c r="EC95" s="73"/>
      <c r="ED95" s="73"/>
      <c r="EE95" s="73"/>
      <c r="EF95" s="73"/>
      <c r="EG95" s="73"/>
      <c r="EH95" s="73" t="n">
        <f aca="false">SUM(I95:L95)</f>
        <v>9</v>
      </c>
      <c r="EI95" s="73" t="n">
        <f aca="false">SUMIF($N$3:$EG$3,"=TF",$N95:$EG95)</f>
        <v>38</v>
      </c>
      <c r="EJ95" s="73" t="str">
        <f aca="false">IF($B95=$B96,"",SUMIF($B$5:$B$287,$B95,$EI$5:$EI$287))</f>
        <v/>
      </c>
      <c r="EK95" s="59" t="n">
        <f aca="false">IF(SUMIF($B$5:$B$287,$B95,$EI$5:$EI$287)=0,"", EI95/SUMIF($B$5:$B$287,$B95,$EI$5:$EI$287))</f>
        <v>0.050464807436919</v>
      </c>
      <c r="EL95" s="60" t="n">
        <f aca="false">IF(EH95=0, "", EI95/EH95)</f>
        <v>4.22222222222222</v>
      </c>
      <c r="EM95" s="72" t="str">
        <f aca="false">B95</f>
        <v>Nevada</v>
      </c>
      <c r="EN95" s="72" t="n">
        <f aca="false">EN94+1</f>
        <v>91</v>
      </c>
      <c r="ER95" s="73" t="n">
        <f aca="false">SUMIF($A$3:$EG$3,"=TN",$A95:$EG95)</f>
        <v>13</v>
      </c>
      <c r="ES95" s="73" t="n">
        <f aca="false">M95</f>
        <v>9</v>
      </c>
      <c r="ET95" s="73" t="n">
        <f aca="false">SUMIF($A$3:$EG$3,"=TE",$A95:$EG95)</f>
        <v>50</v>
      </c>
      <c r="EU95" s="73" t="n">
        <f aca="false">SUMIF($A$3:$EG$3,"=TH",$A95:$EG95)</f>
        <v>38</v>
      </c>
      <c r="EV95" s="73" t="n">
        <f aca="false">SUMIF($A$3:$EG$3,"=TF",$A95:$EG95)</f>
        <v>38</v>
      </c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74"/>
    </row>
    <row r="96" s="68" customFormat="true" ht="15" hidden="false" customHeight="false" outlineLevel="0" collapsed="false">
      <c r="A96" s="67" t="n">
        <f aca="false">A95+1</f>
        <v>92</v>
      </c>
      <c r="B96" s="68" t="s">
        <v>300</v>
      </c>
      <c r="C96" s="68" t="s">
        <v>352</v>
      </c>
      <c r="D96" s="68" t="s">
        <v>353</v>
      </c>
      <c r="E96" s="68" t="s">
        <v>354</v>
      </c>
      <c r="J96" s="69"/>
      <c r="K96" s="69" t="n">
        <v>15</v>
      </c>
      <c r="L96" s="69"/>
      <c r="M96" s="69" t="n">
        <f aca="false">SUM(J96:L96)</f>
        <v>15</v>
      </c>
      <c r="N96" s="69" t="n">
        <f aca="false">R96+V96+Z96</f>
        <v>8</v>
      </c>
      <c r="O96" s="69" t="n">
        <f aca="false">S96+W96+AA96</f>
        <v>38</v>
      </c>
      <c r="P96" s="69" t="n">
        <f aca="false">T96+X96+AB96</f>
        <v>37</v>
      </c>
      <c r="Q96" s="69" t="n">
        <f aca="false">U96+Y96+AC96</f>
        <v>31</v>
      </c>
      <c r="R96" s="69" t="n">
        <v>5</v>
      </c>
      <c r="S96" s="69" t="n">
        <v>23</v>
      </c>
      <c r="T96" s="69" t="n">
        <v>23</v>
      </c>
      <c r="U96" s="69" t="n">
        <v>17</v>
      </c>
      <c r="V96" s="69" t="n">
        <v>3</v>
      </c>
      <c r="W96" s="69" t="n">
        <v>15</v>
      </c>
      <c r="X96" s="69" t="n">
        <v>14</v>
      </c>
      <c r="Y96" s="69" t="n">
        <v>14</v>
      </c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 t="n">
        <v>7</v>
      </c>
      <c r="CA96" s="69" t="n">
        <v>8</v>
      </c>
      <c r="CB96" s="69" t="n">
        <v>4</v>
      </c>
      <c r="CC96" s="69" t="n">
        <v>4</v>
      </c>
      <c r="CD96" s="69"/>
      <c r="CE96" s="69"/>
      <c r="CF96" s="69"/>
      <c r="CG96" s="69"/>
      <c r="CH96" s="69"/>
      <c r="CI96" s="69"/>
      <c r="CJ96" s="69"/>
      <c r="CK96" s="69"/>
      <c r="CL96" s="69"/>
      <c r="CM96" s="69"/>
      <c r="CN96" s="69"/>
      <c r="CO96" s="69"/>
      <c r="CP96" s="69"/>
      <c r="CQ96" s="69"/>
      <c r="CR96" s="69"/>
      <c r="CS96" s="69"/>
      <c r="CT96" s="69"/>
      <c r="CU96" s="69"/>
      <c r="CV96" s="69"/>
      <c r="CW96" s="69"/>
      <c r="CX96" s="69" t="n">
        <v>6</v>
      </c>
      <c r="CY96" s="69" t="n">
        <v>26</v>
      </c>
      <c r="CZ96" s="69" t="n">
        <v>26</v>
      </c>
      <c r="DA96" s="69" t="n">
        <v>23</v>
      </c>
      <c r="DB96" s="69"/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69"/>
      <c r="DN96" s="69"/>
      <c r="DO96" s="69"/>
      <c r="DP96" s="69"/>
      <c r="DQ96" s="69"/>
      <c r="DR96" s="69" t="n">
        <v>1</v>
      </c>
      <c r="DS96" s="69" t="n">
        <v>3</v>
      </c>
      <c r="DT96" s="69" t="n">
        <v>3</v>
      </c>
      <c r="DU96" s="69" t="n">
        <v>3</v>
      </c>
      <c r="DV96" s="69" t="n">
        <v>1</v>
      </c>
      <c r="DW96" s="69" t="n">
        <v>8</v>
      </c>
      <c r="DX96" s="69" t="n">
        <v>8</v>
      </c>
      <c r="DY96" s="69" t="n">
        <v>8</v>
      </c>
      <c r="DZ96" s="69"/>
      <c r="EA96" s="69"/>
      <c r="EB96" s="69"/>
      <c r="EC96" s="69"/>
      <c r="ED96" s="69"/>
      <c r="EE96" s="69"/>
      <c r="EF96" s="69"/>
      <c r="EG96" s="69"/>
      <c r="EH96" s="69" t="n">
        <f aca="false">SUM(I96:L96)</f>
        <v>15</v>
      </c>
      <c r="EI96" s="69" t="n">
        <f aca="false">SUMIF($N$3:$EG$3,"=TF",$N96:$EG96)</f>
        <v>69</v>
      </c>
      <c r="EJ96" s="69" t="str">
        <f aca="false">IF($B96=$B97,"",SUMIF($B$5:$B$287,$B96,$EI$5:$EI$287))</f>
        <v/>
      </c>
      <c r="EK96" s="59" t="n">
        <f aca="false">IF(SUMIF($B$5:$B$287,$B96,$EI$5:$EI$287)=0,"", EI96/SUMIF($B$5:$B$287,$B96,$EI$5:$EI$287))</f>
        <v>0.0916334661354582</v>
      </c>
      <c r="EL96" s="60" t="n">
        <f aca="false">IF(EH96=0, "", EI96/EH96)</f>
        <v>4.6</v>
      </c>
      <c r="EM96" s="68" t="str">
        <f aca="false">B96</f>
        <v>Nevada</v>
      </c>
      <c r="EN96" s="68" t="n">
        <f aca="false">EN95+1</f>
        <v>92</v>
      </c>
      <c r="ER96" s="69" t="n">
        <f aca="false">SUMIF($A$3:$EG$3,"=TN",$A96:$EG96)</f>
        <v>23</v>
      </c>
      <c r="ES96" s="69" t="n">
        <f aca="false">M96</f>
        <v>15</v>
      </c>
      <c r="ET96" s="69" t="n">
        <f aca="false">SUMIF($A$3:$EG$3,"=TE",$A96:$EG96)</f>
        <v>83</v>
      </c>
      <c r="EU96" s="69" t="n">
        <f aca="false">SUMIF($A$3:$EG$3,"=TH",$A96:$EG96)</f>
        <v>78</v>
      </c>
      <c r="EV96" s="69" t="n">
        <f aca="false">SUMIF($A$3:$EG$3,"=TF",$A96:$EG96)</f>
        <v>69</v>
      </c>
      <c r="XEG96" s="0"/>
      <c r="XEH96" s="0"/>
      <c r="XEI96" s="0"/>
      <c r="XEJ96" s="0"/>
      <c r="XEK96" s="0"/>
      <c r="XEL96" s="0"/>
      <c r="XEM96" s="0"/>
      <c r="XEN96" s="0"/>
      <c r="XEO96" s="0"/>
      <c r="XEP96" s="0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  <c r="XFD96" s="70"/>
    </row>
    <row r="97" s="72" customFormat="true" ht="15" hidden="false" customHeight="false" outlineLevel="0" collapsed="false">
      <c r="A97" s="71" t="n">
        <f aca="false">A96+1</f>
        <v>93</v>
      </c>
      <c r="B97" s="72" t="s">
        <v>300</v>
      </c>
      <c r="C97" s="72" t="s">
        <v>355</v>
      </c>
      <c r="D97" s="72" t="s">
        <v>325</v>
      </c>
      <c r="E97" s="72" t="s">
        <v>326</v>
      </c>
      <c r="J97" s="73"/>
      <c r="K97" s="73" t="n">
        <v>12</v>
      </c>
      <c r="L97" s="73"/>
      <c r="M97" s="73" t="n">
        <f aca="false">SUM(J97:L97)</f>
        <v>12</v>
      </c>
      <c r="N97" s="73" t="n">
        <f aca="false">R97+V97+Z97</f>
        <v>10</v>
      </c>
      <c r="O97" s="73" t="n">
        <f aca="false">S97+W97+AA97</f>
        <v>50</v>
      </c>
      <c r="P97" s="73" t="n">
        <f aca="false">T97+X97+AB97</f>
        <v>45</v>
      </c>
      <c r="Q97" s="73" t="n">
        <f aca="false">U97+Y97+AC97</f>
        <v>43</v>
      </c>
      <c r="R97" s="73" t="n">
        <v>8</v>
      </c>
      <c r="S97" s="73" t="n">
        <v>39</v>
      </c>
      <c r="T97" s="73" t="n">
        <v>34</v>
      </c>
      <c r="U97" s="73" t="n">
        <v>34</v>
      </c>
      <c r="V97" s="73" t="n">
        <v>2</v>
      </c>
      <c r="W97" s="73" t="n">
        <v>11</v>
      </c>
      <c r="X97" s="73" t="n">
        <v>11</v>
      </c>
      <c r="Y97" s="73" t="n">
        <v>9</v>
      </c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 t="n">
        <v>2</v>
      </c>
      <c r="AM97" s="73" t="n">
        <v>9</v>
      </c>
      <c r="AN97" s="73" t="n">
        <v>4</v>
      </c>
      <c r="AO97" s="73" t="n">
        <v>0</v>
      </c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 t="n">
        <v>3</v>
      </c>
      <c r="DO97" s="73" t="n">
        <v>14</v>
      </c>
      <c r="DP97" s="73" t="n">
        <v>13</v>
      </c>
      <c r="DQ97" s="73" t="n">
        <v>12</v>
      </c>
      <c r="DR97" s="73"/>
      <c r="DS97" s="73"/>
      <c r="DT97" s="73"/>
      <c r="DU97" s="73"/>
      <c r="DV97" s="73" t="n">
        <v>1</v>
      </c>
      <c r="DW97" s="73" t="n">
        <v>5</v>
      </c>
      <c r="DX97" s="73" t="n">
        <v>5</v>
      </c>
      <c r="DY97" s="73" t="n">
        <v>5</v>
      </c>
      <c r="DZ97" s="73"/>
      <c r="EA97" s="73"/>
      <c r="EB97" s="73"/>
      <c r="EC97" s="73"/>
      <c r="ED97" s="73"/>
      <c r="EE97" s="73"/>
      <c r="EF97" s="73"/>
      <c r="EG97" s="73"/>
      <c r="EH97" s="73" t="n">
        <f aca="false">SUM(I97:L97)</f>
        <v>12</v>
      </c>
      <c r="EI97" s="73" t="n">
        <f aca="false">SUMIF($N$3:$EG$3,"=TF",$N97:$EG97)</f>
        <v>60</v>
      </c>
      <c r="EJ97" s="73" t="n">
        <f aca="false">IF($B97=$B98,"",SUMIF($B$5:$B$287,$B97,$EI$5:$EI$287))</f>
        <v>753</v>
      </c>
      <c r="EK97" s="59" t="n">
        <f aca="false">IF(SUMIF($B$5:$B$287,$B97,$EI$5:$EI$287)=0,"", EI97/SUMIF($B$5:$B$287,$B97,$EI$5:$EI$287))</f>
        <v>0.0796812749003984</v>
      </c>
      <c r="EL97" s="60" t="n">
        <f aca="false">IF(EH97=0, "", EI97/EH97)</f>
        <v>5</v>
      </c>
      <c r="EM97" s="72" t="str">
        <f aca="false">B97</f>
        <v>Nevada</v>
      </c>
      <c r="EN97" s="72" t="n">
        <f aca="false">EN96+1</f>
        <v>93</v>
      </c>
      <c r="ER97" s="73" t="n">
        <f aca="false">SUMIF($A$3:$EG$3,"=TN",$A97:$EG97)</f>
        <v>16</v>
      </c>
      <c r="ES97" s="73" t="n">
        <f aca="false">M97</f>
        <v>12</v>
      </c>
      <c r="ET97" s="73" t="n">
        <f aca="false">SUMIF($A$3:$EG$3,"=TE",$A97:$EG97)</f>
        <v>78</v>
      </c>
      <c r="EU97" s="73" t="n">
        <f aca="false">SUMIF($A$3:$EG$3,"=TH",$A97:$EG97)</f>
        <v>67</v>
      </c>
      <c r="EV97" s="73" t="n">
        <f aca="false">SUMIF($A$3:$EG$3,"=TF",$A97:$EG97)</f>
        <v>60</v>
      </c>
      <c r="XEG97" s="0"/>
      <c r="XEH97" s="0"/>
      <c r="XEI97" s="0"/>
      <c r="XEJ97" s="0"/>
      <c r="XEK97" s="0"/>
      <c r="XEL97" s="0"/>
      <c r="XEM97" s="0"/>
      <c r="XEN97" s="0"/>
      <c r="XEO97" s="0"/>
      <c r="XEP97" s="0"/>
      <c r="XEQ97" s="0"/>
      <c r="XER97" s="0"/>
      <c r="XES97" s="0"/>
      <c r="XET97" s="0"/>
      <c r="XEU97" s="0"/>
      <c r="XEV97" s="0"/>
      <c r="XEW97" s="0"/>
      <c r="XEX97" s="0"/>
      <c r="XEY97" s="0"/>
      <c r="XEZ97" s="0"/>
      <c r="XFA97" s="0"/>
      <c r="XFB97" s="0"/>
      <c r="XFC97" s="0"/>
      <c r="XFD97" s="74"/>
    </row>
    <row r="98" s="68" customFormat="true" ht="15" hidden="false" customHeight="false" outlineLevel="0" collapsed="false">
      <c r="A98" s="67" t="n">
        <f aca="false">A97+1</f>
        <v>94</v>
      </c>
      <c r="B98" s="68" t="s">
        <v>356</v>
      </c>
      <c r="C98" s="68" t="s">
        <v>357</v>
      </c>
      <c r="D98" s="68" t="s">
        <v>358</v>
      </c>
      <c r="E98" s="68" t="s">
        <v>359</v>
      </c>
      <c r="J98" s="69"/>
      <c r="K98" s="69" t="n">
        <v>2</v>
      </c>
      <c r="L98" s="69"/>
      <c r="M98" s="69" t="n">
        <f aca="false">SUM(J98:L98)</f>
        <v>2</v>
      </c>
      <c r="N98" s="69" t="n">
        <f aca="false">R98+V98+Z98</f>
        <v>2</v>
      </c>
      <c r="O98" s="69" t="n">
        <f aca="false">S98+W98+AA98</f>
        <v>11</v>
      </c>
      <c r="P98" s="69" t="n">
        <f aca="false">T98+X98+AB98</f>
        <v>11</v>
      </c>
      <c r="Q98" s="69" t="n">
        <f aca="false">U98+Y98+AC98</f>
        <v>11</v>
      </c>
      <c r="R98" s="69" t="n">
        <v>1</v>
      </c>
      <c r="S98" s="69" t="n">
        <v>6</v>
      </c>
      <c r="T98" s="69" t="n">
        <v>6</v>
      </c>
      <c r="U98" s="69" t="n">
        <v>6</v>
      </c>
      <c r="V98" s="69" t="n">
        <v>1</v>
      </c>
      <c r="W98" s="69" t="n">
        <v>5</v>
      </c>
      <c r="X98" s="69" t="n">
        <v>5</v>
      </c>
      <c r="Y98" s="69" t="n">
        <v>5</v>
      </c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69"/>
      <c r="CB98" s="69"/>
      <c r="CC98" s="69"/>
      <c r="CD98" s="69"/>
      <c r="CE98" s="69"/>
      <c r="CF98" s="69"/>
      <c r="CG98" s="69"/>
      <c r="CH98" s="69"/>
      <c r="CI98" s="69"/>
      <c r="CJ98" s="69"/>
      <c r="CK98" s="69"/>
      <c r="CL98" s="69"/>
      <c r="CM98" s="69"/>
      <c r="CN98" s="69"/>
      <c r="CO98" s="69"/>
      <c r="CP98" s="69"/>
      <c r="CQ98" s="69"/>
      <c r="CR98" s="69"/>
      <c r="CS98" s="69"/>
      <c r="CT98" s="69"/>
      <c r="CU98" s="69"/>
      <c r="CV98" s="69"/>
      <c r="CW98" s="69"/>
      <c r="CX98" s="69"/>
      <c r="CY98" s="69"/>
      <c r="CZ98" s="69"/>
      <c r="DA98" s="69"/>
      <c r="DB98" s="69"/>
      <c r="DC98" s="69"/>
      <c r="DD98" s="69"/>
      <c r="DE98" s="69"/>
      <c r="DF98" s="69"/>
      <c r="DG98" s="69"/>
      <c r="DH98" s="69"/>
      <c r="DI98" s="69"/>
      <c r="DJ98" s="69"/>
      <c r="DK98" s="69"/>
      <c r="DL98" s="69"/>
      <c r="DM98" s="69"/>
      <c r="DN98" s="69"/>
      <c r="DO98" s="69"/>
      <c r="DP98" s="69"/>
      <c r="DQ98" s="69"/>
      <c r="DR98" s="69"/>
      <c r="DS98" s="69"/>
      <c r="DT98" s="69"/>
      <c r="DU98" s="69"/>
      <c r="DV98" s="69"/>
      <c r="DW98" s="69"/>
      <c r="DX98" s="69"/>
      <c r="DY98" s="69"/>
      <c r="DZ98" s="69"/>
      <c r="EA98" s="69"/>
      <c r="EB98" s="69"/>
      <c r="EC98" s="69"/>
      <c r="ED98" s="69"/>
      <c r="EE98" s="69"/>
      <c r="EF98" s="69"/>
      <c r="EG98" s="69"/>
      <c r="EH98" s="69" t="n">
        <f aca="false">SUM(I98:L98)</f>
        <v>2</v>
      </c>
      <c r="EI98" s="69" t="n">
        <f aca="false">SUMIF($N$3:$EG$3,"=TF",$N98:$EG98)</f>
        <v>11</v>
      </c>
      <c r="EJ98" s="69" t="str">
        <f aca="false">IF($B98=$B99,"",SUMIF($B$5:$B$287,$B98,$EI$5:$EI$287))</f>
        <v/>
      </c>
      <c r="EK98" s="59" t="n">
        <f aca="false">IF(SUMIF($B$5:$B$287,$B98,$EI$5:$EI$287)=0,"", EI98/SUMIF($B$5:$B$287,$B98,$EI$5:$EI$287))</f>
        <v>0.00169989182506568</v>
      </c>
      <c r="EL98" s="60" t="n">
        <f aca="false">IF(EH98=0, "", EI98/EH98)</f>
        <v>5.5</v>
      </c>
      <c r="EM98" s="68" t="str">
        <f aca="false">B98</f>
        <v>Orange</v>
      </c>
      <c r="EN98" s="68" t="n">
        <f aca="false">EN97+1</f>
        <v>94</v>
      </c>
      <c r="ER98" s="69" t="n">
        <f aca="false">SUMIF($A$3:$EG$3,"=TN",$A98:$EG98)</f>
        <v>2</v>
      </c>
      <c r="ES98" s="69" t="n">
        <f aca="false">M98</f>
        <v>2</v>
      </c>
      <c r="ET98" s="69" t="n">
        <f aca="false">SUMIF($A$3:$EG$3,"=TE",$A98:$EG98)</f>
        <v>11</v>
      </c>
      <c r="EU98" s="69" t="n">
        <f aca="false">SUMIF($A$3:$EG$3,"=TH",$A98:$EG98)</f>
        <v>11</v>
      </c>
      <c r="EV98" s="69" t="n">
        <f aca="false">SUMIF($A$3:$EG$3,"=TF",$A98:$EG98)</f>
        <v>11</v>
      </c>
      <c r="XEG98" s="0"/>
      <c r="XEH98" s="0"/>
      <c r="XEI98" s="0"/>
      <c r="XEJ98" s="0"/>
      <c r="XEK98" s="0"/>
      <c r="XEL98" s="0"/>
      <c r="XEM98" s="0"/>
      <c r="XEN98" s="0"/>
      <c r="XEO98" s="0"/>
      <c r="XEP98" s="0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  <c r="XFD98" s="70"/>
    </row>
    <row r="99" s="72" customFormat="true" ht="15" hidden="false" customHeight="false" outlineLevel="0" collapsed="false">
      <c r="A99" s="71" t="n">
        <f aca="false">A98+1</f>
        <v>95</v>
      </c>
      <c r="B99" s="72" t="s">
        <v>356</v>
      </c>
      <c r="C99" s="72" t="s">
        <v>360</v>
      </c>
      <c r="D99" s="72" t="s">
        <v>358</v>
      </c>
      <c r="E99" s="72" t="s">
        <v>359</v>
      </c>
      <c r="J99" s="73"/>
      <c r="K99" s="73" t="n">
        <v>2</v>
      </c>
      <c r="L99" s="73"/>
      <c r="M99" s="73" t="n">
        <f aca="false">SUM(J99:L99)</f>
        <v>2</v>
      </c>
      <c r="N99" s="73" t="n">
        <f aca="false">R99+V99+Z99</f>
        <v>2</v>
      </c>
      <c r="O99" s="73" t="n">
        <f aca="false">S99+W99+AA99</f>
        <v>11</v>
      </c>
      <c r="P99" s="73" t="n">
        <f aca="false">T99+X99+AB99</f>
        <v>11</v>
      </c>
      <c r="Q99" s="73" t="n">
        <f aca="false">U99+Y99+AC99</f>
        <v>11</v>
      </c>
      <c r="R99" s="73" t="n">
        <v>1</v>
      </c>
      <c r="S99" s="73" t="n">
        <v>6</v>
      </c>
      <c r="T99" s="73" t="n">
        <v>6</v>
      </c>
      <c r="U99" s="73" t="n">
        <v>6</v>
      </c>
      <c r="V99" s="73" t="n">
        <v>1</v>
      </c>
      <c r="W99" s="73" t="n">
        <v>5</v>
      </c>
      <c r="X99" s="73" t="n">
        <v>5</v>
      </c>
      <c r="Y99" s="73" t="n">
        <v>5</v>
      </c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  <c r="EF99" s="73"/>
      <c r="EG99" s="73"/>
      <c r="EH99" s="73" t="n">
        <f aca="false">SUM(I99:L99)</f>
        <v>2</v>
      </c>
      <c r="EI99" s="73" t="n">
        <f aca="false">SUMIF($N$3:$EG$3,"=TF",$N99:$EG99)</f>
        <v>11</v>
      </c>
      <c r="EJ99" s="73" t="str">
        <f aca="false">IF($B99=$B100,"",SUMIF($B$5:$B$287,$B99,$EI$5:$EI$287))</f>
        <v/>
      </c>
      <c r="EK99" s="59" t="n">
        <f aca="false">IF(SUMIF($B$5:$B$287,$B99,$EI$5:$EI$287)=0,"", EI99/SUMIF($B$5:$B$287,$B99,$EI$5:$EI$287))</f>
        <v>0.00169989182506568</v>
      </c>
      <c r="EL99" s="60" t="n">
        <f aca="false">IF(EH99=0, "", EI99/EH99)</f>
        <v>5.5</v>
      </c>
      <c r="EM99" s="72" t="str">
        <f aca="false">B99</f>
        <v>Orange</v>
      </c>
      <c r="EN99" s="72" t="n">
        <f aca="false">EN98+1</f>
        <v>95</v>
      </c>
      <c r="ER99" s="73" t="n">
        <f aca="false">SUMIF($A$3:$EG$3,"=TN",$A99:$EG99)</f>
        <v>2</v>
      </c>
      <c r="ES99" s="73" t="n">
        <f aca="false">M99</f>
        <v>2</v>
      </c>
      <c r="ET99" s="73" t="n">
        <f aca="false">SUMIF($A$3:$EG$3,"=TE",$A99:$EG99)</f>
        <v>11</v>
      </c>
      <c r="EU99" s="73" t="n">
        <f aca="false">SUMIF($A$3:$EG$3,"=TH",$A99:$EG99)</f>
        <v>11</v>
      </c>
      <c r="EV99" s="73" t="n">
        <f aca="false">SUMIF($A$3:$EG$3,"=TF",$A99:$EG99)</f>
        <v>11</v>
      </c>
      <c r="XEG99" s="0"/>
      <c r="XEH99" s="0"/>
      <c r="XEI99" s="0"/>
      <c r="XEJ99" s="0"/>
      <c r="XEK99" s="0"/>
      <c r="XEL99" s="0"/>
      <c r="XEM99" s="0"/>
      <c r="XEN99" s="0"/>
      <c r="XEO99" s="0"/>
      <c r="XEP99" s="0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  <c r="XFD99" s="74"/>
    </row>
    <row r="100" s="68" customFormat="true" ht="15" hidden="false" customHeight="false" outlineLevel="0" collapsed="false">
      <c r="A100" s="67" t="n">
        <f aca="false">A99+1</f>
        <v>96</v>
      </c>
      <c r="B100" s="68" t="s">
        <v>356</v>
      </c>
      <c r="C100" s="68" t="s">
        <v>361</v>
      </c>
      <c r="D100" s="68" t="s">
        <v>362</v>
      </c>
      <c r="E100" s="68" t="s">
        <v>363</v>
      </c>
      <c r="F100" s="68" t="s">
        <v>364</v>
      </c>
      <c r="G100" s="68" t="s">
        <v>363</v>
      </c>
      <c r="J100" s="69"/>
      <c r="K100" s="69" t="n">
        <v>31</v>
      </c>
      <c r="L100" s="69"/>
      <c r="M100" s="69" t="n">
        <f aca="false">SUM(J100:L100)</f>
        <v>31</v>
      </c>
      <c r="N100" s="69" t="n">
        <f aca="false">R100+V100+Z100</f>
        <v>55</v>
      </c>
      <c r="O100" s="69" t="n">
        <f aca="false">S100+W100+AA100</f>
        <v>242</v>
      </c>
      <c r="P100" s="69" t="n">
        <f aca="false">T100+X100+AB100</f>
        <v>232</v>
      </c>
      <c r="Q100" s="69" t="n">
        <f aca="false">U100+Y100+AC100</f>
        <v>223</v>
      </c>
      <c r="R100" s="69" t="n">
        <v>29</v>
      </c>
      <c r="S100" s="69" t="n">
        <v>130</v>
      </c>
      <c r="T100" s="69" t="n">
        <v>124</v>
      </c>
      <c r="U100" s="69" t="n">
        <v>120</v>
      </c>
      <c r="V100" s="69" t="n">
        <v>25</v>
      </c>
      <c r="W100" s="69" t="n">
        <v>112</v>
      </c>
      <c r="X100" s="69" t="n">
        <v>108</v>
      </c>
      <c r="Y100" s="69" t="n">
        <v>103</v>
      </c>
      <c r="Z100" s="69" t="n">
        <v>1</v>
      </c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  <c r="CC100" s="69"/>
      <c r="CD100" s="69"/>
      <c r="CE100" s="69"/>
      <c r="CF100" s="69"/>
      <c r="CG100" s="69"/>
      <c r="CH100" s="69"/>
      <c r="CI100" s="69"/>
      <c r="CJ100" s="69"/>
      <c r="CK100" s="69"/>
      <c r="CL100" s="69"/>
      <c r="CM100" s="69"/>
      <c r="CN100" s="69"/>
      <c r="CO100" s="69"/>
      <c r="CP100" s="69"/>
      <c r="CQ100" s="69"/>
      <c r="CR100" s="69"/>
      <c r="CS100" s="69"/>
      <c r="CT100" s="69"/>
      <c r="CU100" s="69"/>
      <c r="CV100" s="69"/>
      <c r="CW100" s="69"/>
      <c r="CX100" s="69"/>
      <c r="CY100" s="69"/>
      <c r="CZ100" s="69"/>
      <c r="DA100" s="69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 t="n">
        <f aca="false">SUM(I100:L100)</f>
        <v>31</v>
      </c>
      <c r="EI100" s="69" t="n">
        <f aca="false">SUMIF($N$3:$EG$3,"=TF",$N100:$EG100)</f>
        <v>223</v>
      </c>
      <c r="EJ100" s="69" t="str">
        <f aca="false">IF($B100=$B101,"",SUMIF($B$5:$B$287,$B100,$EI$5:$EI$287))</f>
        <v/>
      </c>
      <c r="EK100" s="59" t="n">
        <f aca="false">IF(SUMIF($B$5:$B$287,$B100,$EI$5:$EI$287)=0,"", EI100/SUMIF($B$5:$B$287,$B100,$EI$5:$EI$287))</f>
        <v>0.0344614433626951</v>
      </c>
      <c r="EL100" s="60" t="n">
        <f aca="false">IF(EH100=0, "", EI100/EH100)</f>
        <v>7.19354838709677</v>
      </c>
      <c r="EM100" s="68" t="str">
        <f aca="false">B100</f>
        <v>Orange</v>
      </c>
      <c r="EN100" s="68" t="n">
        <f aca="false">EN99+1</f>
        <v>96</v>
      </c>
      <c r="ER100" s="69" t="n">
        <f aca="false">SUMIF($A$3:$EG$3,"=TN",$A100:$EG100)</f>
        <v>55</v>
      </c>
      <c r="ES100" s="69" t="n">
        <f aca="false">M100</f>
        <v>31</v>
      </c>
      <c r="ET100" s="69" t="n">
        <f aca="false">SUMIF($A$3:$EG$3,"=TE",$A100:$EG100)</f>
        <v>242</v>
      </c>
      <c r="EU100" s="69" t="n">
        <f aca="false">SUMIF($A$3:$EG$3,"=TH",$A100:$EG100)</f>
        <v>232</v>
      </c>
      <c r="EV100" s="69" t="n">
        <f aca="false">SUMIF($A$3:$EG$3,"=TF",$A100:$EG100)</f>
        <v>223</v>
      </c>
      <c r="XEG100" s="0"/>
      <c r="XEH100" s="0"/>
      <c r="XEI100" s="0"/>
      <c r="XEJ100" s="0"/>
      <c r="XEK100" s="0"/>
      <c r="XEL100" s="0"/>
      <c r="XEM100" s="0"/>
      <c r="XEN100" s="0"/>
      <c r="XEO100" s="0"/>
      <c r="XEP100" s="0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  <c r="XFD100" s="70"/>
    </row>
    <row r="101" s="72" customFormat="true" ht="15" hidden="false" customHeight="false" outlineLevel="0" collapsed="false">
      <c r="A101" s="71" t="n">
        <f aca="false">A100+1</f>
        <v>97</v>
      </c>
      <c r="B101" s="72" t="s">
        <v>356</v>
      </c>
      <c r="C101" s="72" t="s">
        <v>365</v>
      </c>
      <c r="D101" s="72" t="s">
        <v>366</v>
      </c>
      <c r="E101" s="72" t="s">
        <v>367</v>
      </c>
      <c r="J101" s="73"/>
      <c r="K101" s="73" t="n">
        <v>2</v>
      </c>
      <c r="L101" s="73"/>
      <c r="M101" s="73" t="n">
        <f aca="false">SUM(J101:L101)</f>
        <v>2</v>
      </c>
      <c r="N101" s="73" t="n">
        <f aca="false">R101+V101+Z101</f>
        <v>3</v>
      </c>
      <c r="O101" s="73" t="n">
        <f aca="false">S101+W101+AA101</f>
        <v>14</v>
      </c>
      <c r="P101" s="73" t="n">
        <f aca="false">T101+X101+AB101</f>
        <v>10</v>
      </c>
      <c r="Q101" s="73" t="n">
        <f aca="false">U101+Y101+AC101</f>
        <v>8</v>
      </c>
      <c r="R101" s="73" t="n">
        <v>2</v>
      </c>
      <c r="S101" s="73" t="n">
        <v>9</v>
      </c>
      <c r="T101" s="73" t="n">
        <v>6</v>
      </c>
      <c r="U101" s="73" t="n">
        <v>4</v>
      </c>
      <c r="V101" s="73" t="n">
        <v>1</v>
      </c>
      <c r="W101" s="73" t="n">
        <v>5</v>
      </c>
      <c r="X101" s="73" t="n">
        <v>4</v>
      </c>
      <c r="Y101" s="73" t="n">
        <v>4</v>
      </c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 t="n">
        <v>1</v>
      </c>
      <c r="DO101" s="73" t="n">
        <v>2</v>
      </c>
      <c r="DP101" s="73" t="n">
        <v>2</v>
      </c>
      <c r="DQ101" s="73" t="n">
        <v>2</v>
      </c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  <c r="EF101" s="73"/>
      <c r="EG101" s="73"/>
      <c r="EH101" s="73" t="n">
        <f aca="false">SUM(I101:L101)</f>
        <v>2</v>
      </c>
      <c r="EI101" s="73" t="n">
        <f aca="false">SUMIF($N$3:$EG$3,"=TF",$N101:$EG101)</f>
        <v>10</v>
      </c>
      <c r="EJ101" s="73" t="str">
        <f aca="false">IF($B101=$B102,"",SUMIF($B$5:$B$287,$B101,$EI$5:$EI$287))</f>
        <v/>
      </c>
      <c r="EK101" s="59" t="n">
        <f aca="false">IF(SUMIF($B$5:$B$287,$B101,$EI$5:$EI$287)=0,"", EI101/SUMIF($B$5:$B$287,$B101,$EI$5:$EI$287))</f>
        <v>0.00154535620460516</v>
      </c>
      <c r="EL101" s="60" t="n">
        <f aca="false">IF(EH101=0, "", EI101/EH101)</f>
        <v>5</v>
      </c>
      <c r="EM101" s="72" t="str">
        <f aca="false">B101</f>
        <v>Orange</v>
      </c>
      <c r="EN101" s="72" t="n">
        <f aca="false">EN100+1</f>
        <v>97</v>
      </c>
      <c r="ER101" s="73" t="n">
        <f aca="false">SUMIF($A$3:$EG$3,"=TN",$A101:$EG101)</f>
        <v>4</v>
      </c>
      <c r="ES101" s="73" t="n">
        <f aca="false">M101</f>
        <v>2</v>
      </c>
      <c r="ET101" s="73" t="n">
        <f aca="false">SUMIF($A$3:$EG$3,"=TE",$A101:$EG101)</f>
        <v>16</v>
      </c>
      <c r="EU101" s="73" t="n">
        <f aca="false">SUMIF($A$3:$EG$3,"=TH",$A101:$EG101)</f>
        <v>12</v>
      </c>
      <c r="EV101" s="73" t="n">
        <f aca="false">SUMIF($A$3:$EG$3,"=TF",$A101:$EG101)</f>
        <v>10</v>
      </c>
      <c r="XEG101" s="0"/>
      <c r="XEH101" s="0"/>
      <c r="XEI101" s="0"/>
      <c r="XEJ101" s="0"/>
      <c r="XEK101" s="0"/>
      <c r="XEL101" s="0"/>
      <c r="XEM101" s="0"/>
      <c r="XEN101" s="0"/>
      <c r="XEO101" s="0"/>
      <c r="XEP101" s="0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  <c r="XFD101" s="74"/>
    </row>
    <row r="102" s="68" customFormat="true" ht="15" hidden="false" customHeight="false" outlineLevel="0" collapsed="false">
      <c r="A102" s="67" t="n">
        <f aca="false">A101+1</f>
        <v>98</v>
      </c>
      <c r="B102" s="68" t="s">
        <v>356</v>
      </c>
      <c r="C102" s="68" t="s">
        <v>368</v>
      </c>
      <c r="D102" s="68" t="s">
        <v>369</v>
      </c>
      <c r="E102" s="68" t="s">
        <v>370</v>
      </c>
      <c r="J102" s="69"/>
      <c r="K102" s="69" t="n">
        <v>3</v>
      </c>
      <c r="L102" s="69"/>
      <c r="M102" s="69" t="n">
        <f aca="false">SUM(J102:L102)</f>
        <v>3</v>
      </c>
      <c r="N102" s="69" t="n">
        <f aca="false">R102+V102+Z102</f>
        <v>2</v>
      </c>
      <c r="O102" s="69" t="n">
        <f aca="false">S102+W102+AA102</f>
        <v>9</v>
      </c>
      <c r="P102" s="69" t="n">
        <f aca="false">T102+X102+AB102</f>
        <v>9</v>
      </c>
      <c r="Q102" s="69" t="n">
        <f aca="false">U102+Y102+AC102</f>
        <v>9</v>
      </c>
      <c r="R102" s="69" t="n">
        <v>2</v>
      </c>
      <c r="S102" s="69" t="n">
        <v>9</v>
      </c>
      <c r="T102" s="69" t="n">
        <v>9</v>
      </c>
      <c r="U102" s="69" t="n">
        <v>9</v>
      </c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69"/>
      <c r="CB102" s="69"/>
      <c r="CC102" s="69"/>
      <c r="CD102" s="69"/>
      <c r="CE102" s="69"/>
      <c r="CF102" s="69"/>
      <c r="CG102" s="69"/>
      <c r="CH102" s="69"/>
      <c r="CI102" s="69"/>
      <c r="CJ102" s="69"/>
      <c r="CK102" s="69"/>
      <c r="CL102" s="69"/>
      <c r="CM102" s="69"/>
      <c r="CN102" s="69"/>
      <c r="CO102" s="69"/>
      <c r="CP102" s="69"/>
      <c r="CQ102" s="69"/>
      <c r="CR102" s="69"/>
      <c r="CS102" s="69"/>
      <c r="CT102" s="69"/>
      <c r="CU102" s="69"/>
      <c r="CV102" s="69"/>
      <c r="CW102" s="69"/>
      <c r="CX102" s="69"/>
      <c r="CY102" s="69"/>
      <c r="CZ102" s="69"/>
      <c r="DA102" s="69"/>
      <c r="DB102" s="69"/>
      <c r="DC102" s="69"/>
      <c r="DD102" s="69"/>
      <c r="DE102" s="69"/>
      <c r="DF102" s="69"/>
      <c r="DG102" s="69"/>
      <c r="DH102" s="69"/>
      <c r="DI102" s="69"/>
      <c r="DJ102" s="69"/>
      <c r="DK102" s="69"/>
      <c r="DL102" s="69"/>
      <c r="DM102" s="69"/>
      <c r="DN102" s="69"/>
      <c r="DO102" s="69"/>
      <c r="DP102" s="69"/>
      <c r="DQ102" s="69"/>
      <c r="DR102" s="69"/>
      <c r="DS102" s="69"/>
      <c r="DT102" s="69"/>
      <c r="DU102" s="69"/>
      <c r="DV102" s="69"/>
      <c r="DW102" s="69"/>
      <c r="DX102" s="69"/>
      <c r="DY102" s="69"/>
      <c r="DZ102" s="69"/>
      <c r="EA102" s="69"/>
      <c r="EB102" s="69"/>
      <c r="EC102" s="69"/>
      <c r="ED102" s="69"/>
      <c r="EE102" s="69"/>
      <c r="EF102" s="69"/>
      <c r="EG102" s="69"/>
      <c r="EH102" s="69" t="n">
        <f aca="false">SUM(I102:L102)</f>
        <v>3</v>
      </c>
      <c r="EI102" s="69" t="n">
        <f aca="false">SUMIF($N$3:$EG$3,"=TF",$N102:$EG102)</f>
        <v>9</v>
      </c>
      <c r="EJ102" s="69" t="str">
        <f aca="false">IF($B102=$B103,"",SUMIF($B$5:$B$287,$B102,$EI$5:$EI$287))</f>
        <v/>
      </c>
      <c r="EK102" s="59" t="n">
        <f aca="false">IF(SUMIF($B$5:$B$287,$B102,$EI$5:$EI$287)=0,"", EI102/SUMIF($B$5:$B$287,$B102,$EI$5:$EI$287))</f>
        <v>0.00139082058414465</v>
      </c>
      <c r="EL102" s="60" t="n">
        <f aca="false">IF(EH102=0, "", EI102/EH102)</f>
        <v>3</v>
      </c>
      <c r="EM102" s="68" t="str">
        <f aca="false">B102</f>
        <v>Orange</v>
      </c>
      <c r="EN102" s="68" t="n">
        <f aca="false">EN101+1</f>
        <v>98</v>
      </c>
      <c r="ER102" s="69" t="n">
        <f aca="false">SUMIF($A$3:$EG$3,"=TN",$A102:$EG102)</f>
        <v>2</v>
      </c>
      <c r="ES102" s="69" t="n">
        <f aca="false">M102</f>
        <v>3</v>
      </c>
      <c r="ET102" s="69" t="n">
        <f aca="false">SUMIF($A$3:$EG$3,"=TE",$A102:$EG102)</f>
        <v>9</v>
      </c>
      <c r="EU102" s="69" t="n">
        <f aca="false">SUMIF($A$3:$EG$3,"=TH",$A102:$EG102)</f>
        <v>9</v>
      </c>
      <c r="EV102" s="69" t="n">
        <f aca="false">SUMIF($A$3:$EG$3,"=TF",$A102:$EG102)</f>
        <v>9</v>
      </c>
      <c r="XEG102" s="0"/>
      <c r="XEH102" s="0"/>
      <c r="XEI102" s="0"/>
      <c r="XEJ102" s="0"/>
      <c r="XEK102" s="0"/>
      <c r="XEL102" s="0"/>
      <c r="XEM102" s="0"/>
      <c r="XEN102" s="0"/>
      <c r="XEO102" s="0"/>
      <c r="XEP102" s="0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  <c r="XFD102" s="70"/>
    </row>
    <row r="103" s="72" customFormat="true" ht="15" hidden="false" customHeight="false" outlineLevel="0" collapsed="false">
      <c r="A103" s="71" t="n">
        <f aca="false">A102+1</f>
        <v>99</v>
      </c>
      <c r="B103" s="72" t="s">
        <v>356</v>
      </c>
      <c r="C103" s="72" t="s">
        <v>371</v>
      </c>
      <c r="D103" s="72" t="s">
        <v>372</v>
      </c>
      <c r="E103" s="72" t="s">
        <v>373</v>
      </c>
      <c r="J103" s="73"/>
      <c r="K103" s="73" t="n">
        <v>11</v>
      </c>
      <c r="L103" s="73"/>
      <c r="M103" s="73" t="n">
        <f aca="false">SUM(J103:L103)</f>
        <v>11</v>
      </c>
      <c r="N103" s="73" t="n">
        <f aca="false">R103+V103+Z103</f>
        <v>19</v>
      </c>
      <c r="O103" s="73" t="n">
        <f aca="false">S103+W103+AA103</f>
        <v>87</v>
      </c>
      <c r="P103" s="73" t="n">
        <f aca="false">T103+X103+AB103</f>
        <v>72</v>
      </c>
      <c r="Q103" s="73" t="n">
        <f aca="false">U103+Y103+AC103</f>
        <v>65</v>
      </c>
      <c r="R103" s="73" t="n">
        <v>11</v>
      </c>
      <c r="S103" s="73" t="n">
        <v>50</v>
      </c>
      <c r="T103" s="73" t="n">
        <v>41</v>
      </c>
      <c r="U103" s="73" t="n">
        <v>35</v>
      </c>
      <c r="V103" s="73" t="n">
        <v>8</v>
      </c>
      <c r="W103" s="73" t="n">
        <v>37</v>
      </c>
      <c r="X103" s="73" t="n">
        <v>31</v>
      </c>
      <c r="Y103" s="73" t="n">
        <v>30</v>
      </c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  <c r="EF103" s="73"/>
      <c r="EG103" s="73"/>
      <c r="EH103" s="73" t="n">
        <f aca="false">SUM(I103:L103)</f>
        <v>11</v>
      </c>
      <c r="EI103" s="73" t="n">
        <f aca="false">SUMIF($N$3:$EG$3,"=TF",$N103:$EG103)</f>
        <v>65</v>
      </c>
      <c r="EJ103" s="73" t="str">
        <f aca="false">IF($B103=$B104,"",SUMIF($B$5:$B$287,$B103,$EI$5:$EI$287))</f>
        <v/>
      </c>
      <c r="EK103" s="59" t="n">
        <f aca="false">IF(SUMIF($B$5:$B$287,$B103,$EI$5:$EI$287)=0,"", EI103/SUMIF($B$5:$B$287,$B103,$EI$5:$EI$287))</f>
        <v>0.0100448153299336</v>
      </c>
      <c r="EL103" s="60" t="n">
        <f aca="false">IF(EH103=0, "", EI103/EH103)</f>
        <v>5.90909090909091</v>
      </c>
      <c r="EM103" s="72" t="str">
        <f aca="false">B103</f>
        <v>Orange</v>
      </c>
      <c r="EN103" s="72" t="n">
        <f aca="false">EN102+1</f>
        <v>99</v>
      </c>
      <c r="EP103" s="72" t="s">
        <v>374</v>
      </c>
      <c r="ER103" s="73" t="n">
        <f aca="false">SUMIF($A$3:$EG$3,"=TN",$A103:$EG103)</f>
        <v>19</v>
      </c>
      <c r="ES103" s="73" t="n">
        <f aca="false">M103</f>
        <v>11</v>
      </c>
      <c r="ET103" s="73" t="n">
        <f aca="false">SUMIF($A$3:$EG$3,"=TE",$A103:$EG103)</f>
        <v>87</v>
      </c>
      <c r="EU103" s="73" t="n">
        <f aca="false">SUMIF($A$3:$EG$3,"=TH",$A103:$EG103)</f>
        <v>72</v>
      </c>
      <c r="EV103" s="73" t="n">
        <f aca="false">SUMIF($A$3:$EG$3,"=TF",$A103:$EG103)</f>
        <v>65</v>
      </c>
      <c r="XEG103" s="0"/>
      <c r="XEH103" s="0"/>
      <c r="XEI103" s="0"/>
      <c r="XEJ103" s="0"/>
      <c r="XEK103" s="0"/>
      <c r="XEL103" s="0"/>
      <c r="XEM103" s="0"/>
      <c r="XEN103" s="0"/>
      <c r="XEO103" s="0"/>
      <c r="XEP103" s="0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  <c r="XFD103" s="74"/>
    </row>
    <row r="104" s="68" customFormat="true" ht="15" hidden="false" customHeight="false" outlineLevel="0" collapsed="false">
      <c r="A104" s="67" t="n">
        <f aca="false">A103+1</f>
        <v>100</v>
      </c>
      <c r="B104" s="68" t="s">
        <v>356</v>
      </c>
      <c r="C104" s="68" t="s">
        <v>375</v>
      </c>
      <c r="D104" s="68" t="s">
        <v>376</v>
      </c>
      <c r="E104" s="68" t="s">
        <v>377</v>
      </c>
      <c r="J104" s="69"/>
      <c r="K104" s="69" t="n">
        <v>2</v>
      </c>
      <c r="L104" s="69"/>
      <c r="M104" s="69" t="n">
        <f aca="false">SUM(J104:L104)</f>
        <v>2</v>
      </c>
      <c r="N104" s="69" t="n">
        <f aca="false">R104+V104+Z104</f>
        <v>1</v>
      </c>
      <c r="O104" s="69" t="n">
        <f aca="false">S104+W104+AA104</f>
        <v>5</v>
      </c>
      <c r="P104" s="69" t="n">
        <f aca="false">T104+X104+AB104</f>
        <v>5</v>
      </c>
      <c r="Q104" s="69" t="n">
        <f aca="false">U104+Y104+AC104</f>
        <v>4</v>
      </c>
      <c r="R104" s="69" t="n">
        <v>1</v>
      </c>
      <c r="S104" s="69" t="n">
        <v>5</v>
      </c>
      <c r="T104" s="69" t="n">
        <v>5</v>
      </c>
      <c r="U104" s="69" t="n">
        <v>4</v>
      </c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69"/>
      <c r="CN104" s="69"/>
      <c r="CO104" s="69"/>
      <c r="CP104" s="69"/>
      <c r="CQ104" s="69"/>
      <c r="CR104" s="69"/>
      <c r="CS104" s="69"/>
      <c r="CT104" s="69"/>
      <c r="CU104" s="69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G104" s="69"/>
      <c r="DH104" s="69"/>
      <c r="DI104" s="69"/>
      <c r="DJ104" s="69"/>
      <c r="DK104" s="69"/>
      <c r="DL104" s="69"/>
      <c r="DM104" s="69"/>
      <c r="DN104" s="69"/>
      <c r="DO104" s="69"/>
      <c r="DP104" s="69"/>
      <c r="DQ104" s="69"/>
      <c r="DR104" s="69"/>
      <c r="DS104" s="69"/>
      <c r="DT104" s="69"/>
      <c r="DU104" s="69"/>
      <c r="DV104" s="69"/>
      <c r="DW104" s="69"/>
      <c r="DX104" s="69"/>
      <c r="DY104" s="69"/>
      <c r="DZ104" s="69"/>
      <c r="EA104" s="69"/>
      <c r="EB104" s="69"/>
      <c r="EC104" s="69"/>
      <c r="ED104" s="69"/>
      <c r="EE104" s="69"/>
      <c r="EF104" s="69"/>
      <c r="EG104" s="69"/>
      <c r="EH104" s="69" t="n">
        <f aca="false">SUM(I104:L104)</f>
        <v>2</v>
      </c>
      <c r="EI104" s="69" t="n">
        <f aca="false">SUMIF($N$3:$EG$3,"=TF",$N104:$EG104)</f>
        <v>4</v>
      </c>
      <c r="EJ104" s="69" t="str">
        <f aca="false">IF($B104=$B105,"",SUMIF($B$5:$B$287,$B104,$EI$5:$EI$287))</f>
        <v/>
      </c>
      <c r="EK104" s="59" t="n">
        <f aca="false">IF(SUMIF($B$5:$B$287,$B104,$EI$5:$EI$287)=0,"", EI104/SUMIF($B$5:$B$287,$B104,$EI$5:$EI$287))</f>
        <v>0.000618142481842065</v>
      </c>
      <c r="EL104" s="60" t="n">
        <f aca="false">IF(EH104=0, "", EI104/EH104)</f>
        <v>2</v>
      </c>
      <c r="EM104" s="68" t="str">
        <f aca="false">B104</f>
        <v>Orange</v>
      </c>
      <c r="EN104" s="68" t="n">
        <f aca="false">EN103+1</f>
        <v>100</v>
      </c>
      <c r="ER104" s="69" t="n">
        <f aca="false">SUMIF($A$3:$EG$3,"=TN",$A104:$EG104)</f>
        <v>1</v>
      </c>
      <c r="ES104" s="69" t="n">
        <f aca="false">M104</f>
        <v>2</v>
      </c>
      <c r="ET104" s="69" t="n">
        <f aca="false">SUMIF($A$3:$EG$3,"=TE",$A104:$EG104)</f>
        <v>5</v>
      </c>
      <c r="EU104" s="69" t="n">
        <f aca="false">SUMIF($A$3:$EG$3,"=TH",$A104:$EG104)</f>
        <v>5</v>
      </c>
      <c r="EV104" s="69" t="n">
        <f aca="false">SUMIF($A$3:$EG$3,"=TF",$A104:$EG104)</f>
        <v>4</v>
      </c>
      <c r="XEG104" s="0"/>
      <c r="XEH104" s="0"/>
      <c r="XEI104" s="0"/>
      <c r="XEJ104" s="0"/>
      <c r="XEK104" s="0"/>
      <c r="XEL104" s="0"/>
      <c r="XEM104" s="0"/>
      <c r="XEN104" s="0"/>
      <c r="XEO104" s="0"/>
      <c r="XEP104" s="0"/>
      <c r="XEQ104" s="0"/>
      <c r="XER104" s="0"/>
      <c r="XES104" s="0"/>
      <c r="XET104" s="0"/>
      <c r="XEU104" s="0"/>
      <c r="XEV104" s="0"/>
      <c r="XEW104" s="0"/>
      <c r="XEX104" s="0"/>
      <c r="XEY104" s="0"/>
      <c r="XEZ104" s="0"/>
      <c r="XFA104" s="0"/>
      <c r="XFB104" s="0"/>
      <c r="XFC104" s="0"/>
      <c r="XFD104" s="70"/>
    </row>
    <row r="105" s="72" customFormat="true" ht="15" hidden="false" customHeight="false" outlineLevel="0" collapsed="false">
      <c r="A105" s="71" t="n">
        <f aca="false">A104+1</f>
        <v>101</v>
      </c>
      <c r="B105" s="72" t="s">
        <v>356</v>
      </c>
      <c r="C105" s="72" t="s">
        <v>378</v>
      </c>
      <c r="D105" s="72" t="s">
        <v>376</v>
      </c>
      <c r="E105" s="72" t="s">
        <v>377</v>
      </c>
      <c r="J105" s="73"/>
      <c r="K105" s="73" t="n">
        <v>4</v>
      </c>
      <c r="L105" s="73"/>
      <c r="M105" s="73" t="n">
        <f aca="false">SUM(J105:L105)</f>
        <v>4</v>
      </c>
      <c r="N105" s="73" t="n">
        <f aca="false">R105+V105+Z105</f>
        <v>6</v>
      </c>
      <c r="O105" s="73" t="n">
        <f aca="false">S105+W105+AA105</f>
        <v>26</v>
      </c>
      <c r="P105" s="73" t="n">
        <f aca="false">T105+X105+AB105</f>
        <v>24</v>
      </c>
      <c r="Q105" s="73" t="n">
        <f aca="false">U105+Y105+AC105</f>
        <v>23</v>
      </c>
      <c r="R105" s="73" t="n">
        <v>4</v>
      </c>
      <c r="S105" s="73" t="n">
        <v>17</v>
      </c>
      <c r="T105" s="73" t="n">
        <v>15</v>
      </c>
      <c r="U105" s="73" t="n">
        <v>14</v>
      </c>
      <c r="V105" s="73" t="n">
        <v>2</v>
      </c>
      <c r="W105" s="73" t="n">
        <v>9</v>
      </c>
      <c r="X105" s="73" t="n">
        <v>9</v>
      </c>
      <c r="Y105" s="73" t="n">
        <v>9</v>
      </c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  <c r="EF105" s="73"/>
      <c r="EG105" s="73"/>
      <c r="EH105" s="73" t="n">
        <f aca="false">SUM(I105:L105)</f>
        <v>4</v>
      </c>
      <c r="EI105" s="73" t="n">
        <f aca="false">SUMIF($N$3:$EG$3,"=TF",$N105:$EG105)</f>
        <v>23</v>
      </c>
      <c r="EJ105" s="73" t="str">
        <f aca="false">IF($B105=$B106,"",SUMIF($B$5:$B$287,$B105,$EI$5:$EI$287))</f>
        <v/>
      </c>
      <c r="EK105" s="59" t="n">
        <f aca="false">IF(SUMIF($B$5:$B$287,$B105,$EI$5:$EI$287)=0,"", EI105/SUMIF($B$5:$B$287,$B105,$EI$5:$EI$287))</f>
        <v>0.00355431927059187</v>
      </c>
      <c r="EL105" s="60" t="n">
        <f aca="false">IF(EH105=0, "", EI105/EH105)</f>
        <v>5.75</v>
      </c>
      <c r="EM105" s="72" t="str">
        <f aca="false">B105</f>
        <v>Orange</v>
      </c>
      <c r="EN105" s="72" t="n">
        <f aca="false">EN104+1</f>
        <v>101</v>
      </c>
      <c r="ER105" s="73" t="n">
        <f aca="false">SUMIF($A$3:$EG$3,"=TN",$A105:$EG105)</f>
        <v>6</v>
      </c>
      <c r="ES105" s="73" t="n">
        <f aca="false">M105</f>
        <v>4</v>
      </c>
      <c r="ET105" s="73" t="n">
        <f aca="false">SUMIF($A$3:$EG$3,"=TE",$A105:$EG105)</f>
        <v>26</v>
      </c>
      <c r="EU105" s="73" t="n">
        <f aca="false">SUMIF($A$3:$EG$3,"=TH",$A105:$EG105)</f>
        <v>24</v>
      </c>
      <c r="EV105" s="73" t="n">
        <f aca="false">SUMIF($A$3:$EG$3,"=TF",$A105:$EG105)</f>
        <v>23</v>
      </c>
      <c r="XEG105" s="0"/>
      <c r="XEH105" s="0"/>
      <c r="XEI105" s="0"/>
      <c r="XEJ105" s="0"/>
      <c r="XEK105" s="0"/>
      <c r="XEL105" s="0"/>
      <c r="XEM105" s="0"/>
      <c r="XEN105" s="0"/>
      <c r="XEO105" s="0"/>
      <c r="XEP105" s="0"/>
      <c r="XEQ105" s="0"/>
      <c r="XER105" s="0"/>
      <c r="XES105" s="0"/>
      <c r="XET105" s="0"/>
      <c r="XEU105" s="0"/>
      <c r="XEV105" s="0"/>
      <c r="XEW105" s="0"/>
      <c r="XEX105" s="0"/>
      <c r="XEY105" s="0"/>
      <c r="XEZ105" s="0"/>
      <c r="XFA105" s="0"/>
      <c r="XFB105" s="0"/>
      <c r="XFC105" s="0"/>
      <c r="XFD105" s="74"/>
    </row>
    <row r="106" s="68" customFormat="true" ht="15" hidden="false" customHeight="false" outlineLevel="0" collapsed="false">
      <c r="A106" s="67" t="n">
        <f aca="false">A105+1</f>
        <v>102</v>
      </c>
      <c r="B106" s="68" t="s">
        <v>356</v>
      </c>
      <c r="C106" s="68" t="s">
        <v>379</v>
      </c>
      <c r="D106" s="68" t="s">
        <v>380</v>
      </c>
      <c r="E106" s="68" t="s">
        <v>381</v>
      </c>
      <c r="J106" s="69"/>
      <c r="K106" s="69" t="n">
        <v>5</v>
      </c>
      <c r="L106" s="69"/>
      <c r="M106" s="69" t="n">
        <f aca="false">SUM(J106:L106)</f>
        <v>5</v>
      </c>
      <c r="N106" s="69" t="n">
        <f aca="false">R106+V106+Z106</f>
        <v>4</v>
      </c>
      <c r="O106" s="69" t="n">
        <f aca="false">S106+W106+AA106</f>
        <v>16</v>
      </c>
      <c r="P106" s="69" t="n">
        <f aca="false">T106+X106+AB106</f>
        <v>16</v>
      </c>
      <c r="Q106" s="69" t="n">
        <f aca="false">U106+Y106+AC106</f>
        <v>15</v>
      </c>
      <c r="R106" s="69" t="n">
        <v>4</v>
      </c>
      <c r="S106" s="69" t="n">
        <v>16</v>
      </c>
      <c r="T106" s="69" t="n">
        <v>16</v>
      </c>
      <c r="U106" s="69" t="n">
        <v>15</v>
      </c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69"/>
      <c r="CB106" s="69"/>
      <c r="CC106" s="69"/>
      <c r="CD106" s="69"/>
      <c r="CE106" s="69"/>
      <c r="CF106" s="69"/>
      <c r="CG106" s="69"/>
      <c r="CH106" s="69"/>
      <c r="CI106" s="69"/>
      <c r="CJ106" s="69"/>
      <c r="CK106" s="69"/>
      <c r="CL106" s="69"/>
      <c r="CM106" s="69"/>
      <c r="CN106" s="69"/>
      <c r="CO106" s="69"/>
      <c r="CP106" s="69"/>
      <c r="CQ106" s="69"/>
      <c r="CR106" s="69"/>
      <c r="CS106" s="69"/>
      <c r="CT106" s="69"/>
      <c r="CU106" s="69"/>
      <c r="CV106" s="69"/>
      <c r="CW106" s="69"/>
      <c r="CX106" s="69"/>
      <c r="CY106" s="69"/>
      <c r="CZ106" s="69"/>
      <c r="DA106" s="69"/>
      <c r="DB106" s="69"/>
      <c r="DC106" s="69"/>
      <c r="DD106" s="69"/>
      <c r="DE106" s="69"/>
      <c r="DF106" s="69"/>
      <c r="DG106" s="69"/>
      <c r="DH106" s="69"/>
      <c r="DI106" s="69"/>
      <c r="DJ106" s="69"/>
      <c r="DK106" s="69"/>
      <c r="DL106" s="69"/>
      <c r="DM106" s="69"/>
      <c r="DN106" s="69"/>
      <c r="DO106" s="69"/>
      <c r="DP106" s="69"/>
      <c r="DQ106" s="69"/>
      <c r="DR106" s="69"/>
      <c r="DS106" s="69"/>
      <c r="DT106" s="69"/>
      <c r="DU106" s="69"/>
      <c r="DV106" s="69"/>
      <c r="DW106" s="69"/>
      <c r="DX106" s="69"/>
      <c r="DY106" s="69"/>
      <c r="DZ106" s="69"/>
      <c r="EA106" s="69"/>
      <c r="EB106" s="69"/>
      <c r="EC106" s="69"/>
      <c r="ED106" s="69"/>
      <c r="EE106" s="69"/>
      <c r="EF106" s="69"/>
      <c r="EG106" s="69"/>
      <c r="EH106" s="69" t="n">
        <f aca="false">SUM(I106:L106)</f>
        <v>5</v>
      </c>
      <c r="EI106" s="69" t="n">
        <f aca="false">SUMIF($N$3:$EG$3,"=TF",$N106:$EG106)</f>
        <v>15</v>
      </c>
      <c r="EJ106" s="69" t="str">
        <f aca="false">IF($B106=$B107,"",SUMIF($B$5:$B$287,$B106,$EI$5:$EI$287))</f>
        <v/>
      </c>
      <c r="EK106" s="59" t="n">
        <f aca="false">IF(SUMIF($B$5:$B$287,$B106,$EI$5:$EI$287)=0,"", EI106/SUMIF($B$5:$B$287,$B106,$EI$5:$EI$287))</f>
        <v>0.00231803430690774</v>
      </c>
      <c r="EL106" s="60" t="n">
        <f aca="false">IF(EH106=0, "", EI106/EH106)</f>
        <v>3</v>
      </c>
      <c r="EM106" s="68" t="str">
        <f aca="false">B106</f>
        <v>Orange</v>
      </c>
      <c r="EN106" s="68" t="n">
        <f aca="false">EN105+1</f>
        <v>102</v>
      </c>
      <c r="ER106" s="69" t="n">
        <f aca="false">SUMIF($A$3:$EG$3,"=TN",$A106:$EG106)</f>
        <v>4</v>
      </c>
      <c r="ES106" s="69" t="n">
        <f aca="false">M106</f>
        <v>5</v>
      </c>
      <c r="ET106" s="69" t="n">
        <f aca="false">SUMIF($A$3:$EG$3,"=TE",$A106:$EG106)</f>
        <v>16</v>
      </c>
      <c r="EU106" s="69" t="n">
        <f aca="false">SUMIF($A$3:$EG$3,"=TH",$A106:$EG106)</f>
        <v>16</v>
      </c>
      <c r="EV106" s="69" t="n">
        <f aca="false">SUMIF($A$3:$EG$3,"=TF",$A106:$EG106)</f>
        <v>15</v>
      </c>
      <c r="XEG106" s="0"/>
      <c r="XEH106" s="0"/>
      <c r="XEI106" s="0"/>
      <c r="XEJ106" s="0"/>
      <c r="XEK106" s="0"/>
      <c r="XEL106" s="0"/>
      <c r="XEM106" s="0"/>
      <c r="XEN106" s="0"/>
      <c r="XEO106" s="0"/>
      <c r="XEP106" s="0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  <c r="XFD106" s="70"/>
    </row>
    <row r="107" s="72" customFormat="true" ht="15" hidden="false" customHeight="false" outlineLevel="0" collapsed="false">
      <c r="A107" s="71" t="n">
        <f aca="false">A106+1</f>
        <v>103</v>
      </c>
      <c r="B107" s="72" t="s">
        <v>356</v>
      </c>
      <c r="C107" s="72" t="s">
        <v>382</v>
      </c>
      <c r="D107" s="72" t="s">
        <v>380</v>
      </c>
      <c r="E107" s="72" t="s">
        <v>381</v>
      </c>
      <c r="J107" s="73"/>
      <c r="K107" s="73" t="n">
        <v>5</v>
      </c>
      <c r="L107" s="73"/>
      <c r="M107" s="73" t="n">
        <f aca="false">SUM(J107:L107)</f>
        <v>5</v>
      </c>
      <c r="N107" s="73" t="n">
        <f aca="false">R107+V107+Z107</f>
        <v>6</v>
      </c>
      <c r="O107" s="73" t="n">
        <f aca="false">S107+W107+AA107</f>
        <v>16</v>
      </c>
      <c r="P107" s="73" t="n">
        <f aca="false">T107+X107+AB107</f>
        <v>16</v>
      </c>
      <c r="Q107" s="73" t="n">
        <f aca="false">U107+Y107+AC107</f>
        <v>15</v>
      </c>
      <c r="R107" s="73" t="n">
        <v>5</v>
      </c>
      <c r="S107" s="73" t="n">
        <v>16</v>
      </c>
      <c r="T107" s="73" t="n">
        <v>16</v>
      </c>
      <c r="U107" s="73" t="n">
        <v>15</v>
      </c>
      <c r="V107" s="73" t="n">
        <v>1</v>
      </c>
      <c r="W107" s="73" t="n">
        <v>0</v>
      </c>
      <c r="X107" s="73" t="n">
        <v>0</v>
      </c>
      <c r="Y107" s="73" t="n">
        <v>0</v>
      </c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  <c r="EF107" s="73"/>
      <c r="EG107" s="73"/>
      <c r="EH107" s="73" t="n">
        <f aca="false">SUM(I107:L107)</f>
        <v>5</v>
      </c>
      <c r="EI107" s="73" t="n">
        <f aca="false">SUMIF($N$3:$EG$3,"=TF",$N107:$EG107)</f>
        <v>15</v>
      </c>
      <c r="EJ107" s="73" t="str">
        <f aca="false">IF($B107=$B108,"",SUMIF($B$5:$B$287,$B107,$EI$5:$EI$287))</f>
        <v/>
      </c>
      <c r="EK107" s="59" t="n">
        <f aca="false">IF(SUMIF($B$5:$B$287,$B107,$EI$5:$EI$287)=0,"", EI107/SUMIF($B$5:$B$287,$B107,$EI$5:$EI$287))</f>
        <v>0.00231803430690774</v>
      </c>
      <c r="EL107" s="60" t="n">
        <f aca="false">IF(EH107=0, "", EI107/EH107)</f>
        <v>3</v>
      </c>
      <c r="EM107" s="72" t="str">
        <f aca="false">B107</f>
        <v>Orange</v>
      </c>
      <c r="EN107" s="72" t="n">
        <f aca="false">EN106+1</f>
        <v>103</v>
      </c>
      <c r="ER107" s="73" t="n">
        <f aca="false">SUMIF($A$3:$EG$3,"=TN",$A107:$EG107)</f>
        <v>6</v>
      </c>
      <c r="ES107" s="73" t="n">
        <f aca="false">M107</f>
        <v>5</v>
      </c>
      <c r="ET107" s="73" t="n">
        <f aca="false">SUMIF($A$3:$EG$3,"=TE",$A107:$EG107)</f>
        <v>16</v>
      </c>
      <c r="EU107" s="73" t="n">
        <f aca="false">SUMIF($A$3:$EG$3,"=TH",$A107:$EG107)</f>
        <v>16</v>
      </c>
      <c r="EV107" s="73" t="n">
        <f aca="false">SUMIF($A$3:$EG$3,"=TF",$A107:$EG107)</f>
        <v>15</v>
      </c>
      <c r="XEG107" s="0"/>
      <c r="XEH107" s="0"/>
      <c r="XEI107" s="0"/>
      <c r="XEJ107" s="0"/>
      <c r="XEK107" s="0"/>
      <c r="XEL107" s="0"/>
      <c r="XEM107" s="0"/>
      <c r="XEN107" s="0"/>
      <c r="XEO107" s="0"/>
      <c r="XEP107" s="0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  <c r="XFD107" s="74"/>
    </row>
    <row r="108" s="68" customFormat="true" ht="15" hidden="false" customHeight="false" outlineLevel="0" collapsed="false">
      <c r="A108" s="67" t="n">
        <f aca="false">A107+1</f>
        <v>104</v>
      </c>
      <c r="B108" s="68" t="s">
        <v>356</v>
      </c>
      <c r="C108" s="68" t="s">
        <v>383</v>
      </c>
      <c r="D108" s="68" t="s">
        <v>380</v>
      </c>
      <c r="E108" s="68" t="s">
        <v>381</v>
      </c>
      <c r="J108" s="69"/>
      <c r="K108" s="69" t="n">
        <v>3</v>
      </c>
      <c r="L108" s="69"/>
      <c r="M108" s="69" t="n">
        <f aca="false">SUM(J108:L108)</f>
        <v>3</v>
      </c>
      <c r="N108" s="69" t="n">
        <f aca="false">R108+V108+Z108</f>
        <v>4</v>
      </c>
      <c r="O108" s="69" t="n">
        <f aca="false">S108+W108+AA108</f>
        <v>9</v>
      </c>
      <c r="P108" s="69" t="n">
        <f aca="false">T108+X108+AB108</f>
        <v>3</v>
      </c>
      <c r="Q108" s="69" t="n">
        <f aca="false">U108+Y108+AC108</f>
        <v>3</v>
      </c>
      <c r="R108" s="69" t="n">
        <v>3</v>
      </c>
      <c r="S108" s="69" t="n">
        <v>9</v>
      </c>
      <c r="T108" s="69" t="n">
        <v>3</v>
      </c>
      <c r="U108" s="69" t="n">
        <v>3</v>
      </c>
      <c r="V108" s="69" t="n">
        <v>1</v>
      </c>
      <c r="W108" s="69" t="n">
        <v>0</v>
      </c>
      <c r="X108" s="69" t="n">
        <v>0</v>
      </c>
      <c r="Y108" s="69" t="n">
        <v>0</v>
      </c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69"/>
      <c r="BU108" s="69"/>
      <c r="BV108" s="69"/>
      <c r="BW108" s="69"/>
      <c r="BX108" s="69"/>
      <c r="BY108" s="69"/>
      <c r="BZ108" s="69"/>
      <c r="CA108" s="69"/>
      <c r="CB108" s="69"/>
      <c r="CC108" s="69"/>
      <c r="CD108" s="69"/>
      <c r="CE108" s="69"/>
      <c r="CF108" s="69"/>
      <c r="CG108" s="69"/>
      <c r="CH108" s="69"/>
      <c r="CI108" s="69"/>
      <c r="CJ108" s="69"/>
      <c r="CK108" s="69"/>
      <c r="CL108" s="69"/>
      <c r="CM108" s="69"/>
      <c r="CN108" s="69"/>
      <c r="CO108" s="69"/>
      <c r="CP108" s="69"/>
      <c r="CQ108" s="69"/>
      <c r="CR108" s="69"/>
      <c r="CS108" s="69"/>
      <c r="CT108" s="69"/>
      <c r="CU108" s="69"/>
      <c r="CV108" s="69"/>
      <c r="CW108" s="69"/>
      <c r="CX108" s="69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69"/>
      <c r="DO108" s="69"/>
      <c r="DP108" s="69"/>
      <c r="DQ108" s="69"/>
      <c r="DR108" s="69"/>
      <c r="DS108" s="69"/>
      <c r="DT108" s="69"/>
      <c r="DU108" s="69"/>
      <c r="DV108" s="69"/>
      <c r="DW108" s="69"/>
      <c r="DX108" s="69"/>
      <c r="DY108" s="69"/>
      <c r="DZ108" s="69"/>
      <c r="EA108" s="69"/>
      <c r="EB108" s="69"/>
      <c r="EC108" s="69"/>
      <c r="ED108" s="69"/>
      <c r="EE108" s="69"/>
      <c r="EF108" s="69"/>
      <c r="EG108" s="69"/>
      <c r="EH108" s="69" t="n">
        <f aca="false">SUM(I108:L108)</f>
        <v>3</v>
      </c>
      <c r="EI108" s="69" t="n">
        <f aca="false">SUMIF($N$3:$EG$3,"=TF",$N108:$EG108)</f>
        <v>3</v>
      </c>
      <c r="EJ108" s="69" t="str">
        <f aca="false">IF($B108=$B109,"",SUMIF($B$5:$B$287,$B108,$EI$5:$EI$287))</f>
        <v/>
      </c>
      <c r="EK108" s="59" t="n">
        <f aca="false">IF(SUMIF($B$5:$B$287,$B108,$EI$5:$EI$287)=0,"", EI108/SUMIF($B$5:$B$287,$B108,$EI$5:$EI$287))</f>
        <v>0.000463606861381548</v>
      </c>
      <c r="EL108" s="60" t="n">
        <f aca="false">IF(EH108=0, "", EI108/EH108)</f>
        <v>1</v>
      </c>
      <c r="EM108" s="68" t="str">
        <f aca="false">B108</f>
        <v>Orange</v>
      </c>
      <c r="EN108" s="68" t="n">
        <f aca="false">EN107+1</f>
        <v>104</v>
      </c>
      <c r="ER108" s="69" t="n">
        <f aca="false">SUMIF($A$3:$EG$3,"=TN",$A108:$EG108)</f>
        <v>4</v>
      </c>
      <c r="ES108" s="69" t="n">
        <f aca="false">M108</f>
        <v>3</v>
      </c>
      <c r="ET108" s="69" t="n">
        <f aca="false">SUMIF($A$3:$EG$3,"=TE",$A108:$EG108)</f>
        <v>9</v>
      </c>
      <c r="EU108" s="69" t="n">
        <f aca="false">SUMIF($A$3:$EG$3,"=TH",$A108:$EG108)</f>
        <v>3</v>
      </c>
      <c r="EV108" s="69" t="n">
        <f aca="false">SUMIF($A$3:$EG$3,"=TF",$A108:$EG108)</f>
        <v>3</v>
      </c>
      <c r="XEG108" s="0"/>
      <c r="XEH108" s="0"/>
      <c r="XEI108" s="0"/>
      <c r="XEJ108" s="0"/>
      <c r="XEK108" s="0"/>
      <c r="XEL108" s="0"/>
      <c r="XEM108" s="0"/>
      <c r="XEN108" s="0"/>
      <c r="XEO108" s="0"/>
      <c r="XEP108" s="0"/>
      <c r="XEQ108" s="0"/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  <c r="XFD108" s="70"/>
    </row>
    <row r="109" s="72" customFormat="true" ht="15" hidden="false" customHeight="false" outlineLevel="0" collapsed="false">
      <c r="A109" s="71" t="n">
        <f aca="false">A108+1</f>
        <v>105</v>
      </c>
      <c r="B109" s="72" t="s">
        <v>356</v>
      </c>
      <c r="C109" s="72" t="s">
        <v>384</v>
      </c>
      <c r="D109" s="72" t="s">
        <v>385</v>
      </c>
      <c r="E109" s="72" t="s">
        <v>386</v>
      </c>
      <c r="F109" s="72" t="s">
        <v>387</v>
      </c>
      <c r="G109" s="72" t="s">
        <v>386</v>
      </c>
      <c r="J109" s="73"/>
      <c r="K109" s="73" t="n">
        <v>4</v>
      </c>
      <c r="L109" s="73"/>
      <c r="M109" s="73" t="n">
        <f aca="false">SUM(J109:L109)</f>
        <v>4</v>
      </c>
      <c r="N109" s="73" t="n">
        <f aca="false">R109+V109+Z109</f>
        <v>4</v>
      </c>
      <c r="O109" s="73" t="n">
        <f aca="false">S109+W109+AA109</f>
        <v>23</v>
      </c>
      <c r="P109" s="73" t="n">
        <f aca="false">T109+X109+AB109</f>
        <v>22</v>
      </c>
      <c r="Q109" s="73" t="n">
        <f aca="false">U109+Y109+AC109</f>
        <v>22</v>
      </c>
      <c r="R109" s="73" t="n">
        <v>4</v>
      </c>
      <c r="S109" s="73" t="n">
        <v>23</v>
      </c>
      <c r="T109" s="73" t="n">
        <v>22</v>
      </c>
      <c r="U109" s="73" t="n">
        <v>22</v>
      </c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  <c r="EF109" s="73"/>
      <c r="EG109" s="73"/>
      <c r="EH109" s="73" t="n">
        <f aca="false">SUM(I109:L109)</f>
        <v>4</v>
      </c>
      <c r="EI109" s="73" t="n">
        <f aca="false">SUMIF($N$3:$EG$3,"=TF",$N109:$EG109)</f>
        <v>22</v>
      </c>
      <c r="EJ109" s="73" t="str">
        <f aca="false">IF($B109=$B110,"",SUMIF($B$5:$B$287,$B109,$EI$5:$EI$287))</f>
        <v/>
      </c>
      <c r="EK109" s="59" t="n">
        <f aca="false">IF(SUMIF($B$5:$B$287,$B109,$EI$5:$EI$287)=0,"", EI109/SUMIF($B$5:$B$287,$B109,$EI$5:$EI$287))</f>
        <v>0.00339978365013136</v>
      </c>
      <c r="EL109" s="60" t="n">
        <f aca="false">IF(EH109=0, "", EI109/EH109)</f>
        <v>5.5</v>
      </c>
      <c r="EM109" s="72" t="str">
        <f aca="false">B109</f>
        <v>Orange</v>
      </c>
      <c r="EN109" s="72" t="n">
        <f aca="false">EN108+1</f>
        <v>105</v>
      </c>
      <c r="ER109" s="73" t="n">
        <f aca="false">SUMIF($A$3:$EG$3,"=TN",$A109:$EG109)</f>
        <v>4</v>
      </c>
      <c r="ES109" s="73" t="n">
        <f aca="false">M109</f>
        <v>4</v>
      </c>
      <c r="ET109" s="73" t="n">
        <f aca="false">SUMIF($A$3:$EG$3,"=TE",$A109:$EG109)</f>
        <v>23</v>
      </c>
      <c r="EU109" s="73" t="n">
        <f aca="false">SUMIF($A$3:$EG$3,"=TH",$A109:$EG109)</f>
        <v>22</v>
      </c>
      <c r="EV109" s="73" t="n">
        <f aca="false">SUMIF($A$3:$EG$3,"=TF",$A109:$EG109)</f>
        <v>22</v>
      </c>
      <c r="XEG109" s="0"/>
      <c r="XEH109" s="0"/>
      <c r="XEI109" s="0"/>
      <c r="XEJ109" s="0"/>
      <c r="XEK109" s="0"/>
      <c r="XEL109" s="0"/>
      <c r="XEM109" s="0"/>
      <c r="XEN109" s="0"/>
      <c r="XEO109" s="0"/>
      <c r="XEP109" s="0"/>
      <c r="XEQ109" s="0"/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  <c r="XFD109" s="74"/>
    </row>
    <row r="110" s="68" customFormat="true" ht="15" hidden="false" customHeight="false" outlineLevel="0" collapsed="false">
      <c r="A110" s="67" t="n">
        <f aca="false">A109+1</f>
        <v>106</v>
      </c>
      <c r="B110" s="68" t="s">
        <v>356</v>
      </c>
      <c r="C110" s="68" t="s">
        <v>388</v>
      </c>
      <c r="D110" s="68" t="s">
        <v>389</v>
      </c>
      <c r="E110" s="68" t="s">
        <v>390</v>
      </c>
      <c r="J110" s="69"/>
      <c r="K110" s="69" t="n">
        <v>20</v>
      </c>
      <c r="L110" s="69"/>
      <c r="M110" s="69" t="n">
        <f aca="false">SUM(J110:L110)</f>
        <v>20</v>
      </c>
      <c r="N110" s="69" t="n">
        <f aca="false">R110+V110+Z110</f>
        <v>10</v>
      </c>
      <c r="O110" s="69" t="n">
        <f aca="false">S110+W110+AA110</f>
        <v>37</v>
      </c>
      <c r="P110" s="69" t="n">
        <f aca="false">T110+X110+AB110</f>
        <v>33</v>
      </c>
      <c r="Q110" s="69" t="n">
        <f aca="false">U110+Y110+AC110</f>
        <v>32</v>
      </c>
      <c r="R110" s="69" t="n">
        <v>9</v>
      </c>
      <c r="S110" s="69" t="n">
        <v>34</v>
      </c>
      <c r="T110" s="69" t="n">
        <v>30</v>
      </c>
      <c r="U110" s="69" t="n">
        <v>29</v>
      </c>
      <c r="V110" s="69" t="n">
        <v>1</v>
      </c>
      <c r="W110" s="69" t="n">
        <v>3</v>
      </c>
      <c r="X110" s="69" t="n">
        <v>3</v>
      </c>
      <c r="Y110" s="69" t="n">
        <v>3</v>
      </c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/>
      <c r="BR110" s="69"/>
      <c r="BS110" s="69"/>
      <c r="BT110" s="69"/>
      <c r="BU110" s="69"/>
      <c r="BV110" s="69"/>
      <c r="BW110" s="69"/>
      <c r="BX110" s="69"/>
      <c r="BY110" s="69"/>
      <c r="BZ110" s="69"/>
      <c r="CA110" s="69"/>
      <c r="CB110" s="69"/>
      <c r="CC110" s="69"/>
      <c r="CD110" s="69" t="n">
        <v>1</v>
      </c>
      <c r="CE110" s="69" t="n">
        <v>6</v>
      </c>
      <c r="CF110" s="69" t="n">
        <v>6</v>
      </c>
      <c r="CG110" s="69" t="n">
        <v>6</v>
      </c>
      <c r="CH110" s="69"/>
      <c r="CI110" s="69"/>
      <c r="CJ110" s="69"/>
      <c r="CK110" s="69"/>
      <c r="CL110" s="69"/>
      <c r="CM110" s="69"/>
      <c r="CN110" s="69"/>
      <c r="CO110" s="69"/>
      <c r="CP110" s="69"/>
      <c r="CQ110" s="69"/>
      <c r="CR110" s="69"/>
      <c r="CS110" s="69"/>
      <c r="CT110" s="69"/>
      <c r="CU110" s="69"/>
      <c r="CV110" s="69"/>
      <c r="CW110" s="69"/>
      <c r="CX110" s="69"/>
      <c r="CY110" s="69"/>
      <c r="CZ110" s="69"/>
      <c r="DA110" s="69"/>
      <c r="DB110" s="69"/>
      <c r="DC110" s="69"/>
      <c r="DD110" s="69"/>
      <c r="DE110" s="69"/>
      <c r="DF110" s="69"/>
      <c r="DG110" s="69"/>
      <c r="DH110" s="69"/>
      <c r="DI110" s="69"/>
      <c r="DJ110" s="69"/>
      <c r="DK110" s="69"/>
      <c r="DL110" s="69"/>
      <c r="DM110" s="69"/>
      <c r="DN110" s="69"/>
      <c r="DO110" s="69"/>
      <c r="DP110" s="69"/>
      <c r="DQ110" s="69"/>
      <c r="DR110" s="69"/>
      <c r="DS110" s="69"/>
      <c r="DT110" s="69"/>
      <c r="DU110" s="69"/>
      <c r="DV110" s="69"/>
      <c r="DW110" s="69"/>
      <c r="DX110" s="69"/>
      <c r="DY110" s="69"/>
      <c r="DZ110" s="69"/>
      <c r="EA110" s="69"/>
      <c r="EB110" s="69"/>
      <c r="EC110" s="69"/>
      <c r="ED110" s="69"/>
      <c r="EE110" s="69"/>
      <c r="EF110" s="69"/>
      <c r="EG110" s="69"/>
      <c r="EH110" s="69" t="n">
        <f aca="false">SUM(I110:L110)</f>
        <v>20</v>
      </c>
      <c r="EI110" s="69" t="n">
        <f aca="false">SUMIF($N$3:$EG$3,"=TF",$N110:$EG110)</f>
        <v>38</v>
      </c>
      <c r="EJ110" s="69" t="str">
        <f aca="false">IF($B110=$B111,"",SUMIF($B$5:$B$287,$B110,$EI$5:$EI$287))</f>
        <v/>
      </c>
      <c r="EK110" s="59" t="n">
        <f aca="false">IF(SUMIF($B$5:$B$287,$B110,$EI$5:$EI$287)=0,"", EI110/SUMIF($B$5:$B$287,$B110,$EI$5:$EI$287))</f>
        <v>0.00587235357749961</v>
      </c>
      <c r="EL110" s="60" t="n">
        <f aca="false">IF(EH110=0, "", EI110/EH110)</f>
        <v>1.9</v>
      </c>
      <c r="EM110" s="68" t="str">
        <f aca="false">B110</f>
        <v>Orange</v>
      </c>
      <c r="EN110" s="68" t="n">
        <f aca="false">EN109+1</f>
        <v>106</v>
      </c>
      <c r="ER110" s="69" t="n">
        <f aca="false">SUMIF($A$3:$EG$3,"=TN",$A110:$EG110)</f>
        <v>11</v>
      </c>
      <c r="ES110" s="69" t="n">
        <f aca="false">M110</f>
        <v>20</v>
      </c>
      <c r="ET110" s="69" t="n">
        <f aca="false">SUMIF($A$3:$EG$3,"=TE",$A110:$EG110)</f>
        <v>43</v>
      </c>
      <c r="EU110" s="69" t="n">
        <f aca="false">SUMIF($A$3:$EG$3,"=TH",$A110:$EG110)</f>
        <v>39</v>
      </c>
      <c r="EV110" s="69" t="n">
        <f aca="false">SUMIF($A$3:$EG$3,"=TF",$A110:$EG110)</f>
        <v>38</v>
      </c>
      <c r="XEG110" s="0"/>
      <c r="XEH110" s="0"/>
      <c r="XEI110" s="0"/>
      <c r="XEJ110" s="0"/>
      <c r="XEK110" s="0"/>
      <c r="XEL110" s="0"/>
      <c r="XEM110" s="0"/>
      <c r="XEN110" s="0"/>
      <c r="XEO110" s="0"/>
      <c r="XEP110" s="0"/>
      <c r="XEQ110" s="0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  <c r="XFD110" s="70"/>
    </row>
    <row r="111" s="72" customFormat="true" ht="15" hidden="false" customHeight="false" outlineLevel="0" collapsed="false">
      <c r="A111" s="71" t="n">
        <f aca="false">A110+1</f>
        <v>107</v>
      </c>
      <c r="B111" s="72" t="s">
        <v>356</v>
      </c>
      <c r="C111" s="72" t="s">
        <v>391</v>
      </c>
      <c r="D111" s="72" t="s">
        <v>385</v>
      </c>
      <c r="E111" s="72" t="s">
        <v>386</v>
      </c>
      <c r="F111" s="72" t="s">
        <v>387</v>
      </c>
      <c r="G111" s="72" t="s">
        <v>386</v>
      </c>
      <c r="J111" s="73"/>
      <c r="K111" s="73" t="n">
        <v>1</v>
      </c>
      <c r="L111" s="73"/>
      <c r="M111" s="73" t="n">
        <f aca="false">SUM(J111:L111)</f>
        <v>1</v>
      </c>
      <c r="N111" s="73" t="n">
        <f aca="false">R111+V111+Z111</f>
        <v>1</v>
      </c>
      <c r="O111" s="73" t="n">
        <f aca="false">S111+W111+AA111</f>
        <v>5</v>
      </c>
      <c r="P111" s="73" t="n">
        <f aca="false">T111+X111+AB111</f>
        <v>4</v>
      </c>
      <c r="Q111" s="73" t="n">
        <f aca="false">U111+Y111+AC111</f>
        <v>4</v>
      </c>
      <c r="R111" s="73" t="n">
        <v>1</v>
      </c>
      <c r="S111" s="73" t="n">
        <v>5</v>
      </c>
      <c r="T111" s="73" t="n">
        <v>4</v>
      </c>
      <c r="U111" s="73" t="n">
        <v>4</v>
      </c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  <c r="EF111" s="73"/>
      <c r="EG111" s="73"/>
      <c r="EH111" s="73" t="n">
        <f aca="false">SUM(I111:L111)</f>
        <v>1</v>
      </c>
      <c r="EI111" s="73" t="n">
        <f aca="false">SUMIF($N$3:$EG$3,"=TF",$N111:$EG111)</f>
        <v>4</v>
      </c>
      <c r="EJ111" s="73" t="str">
        <f aca="false">IF($B111=$B112,"",SUMIF($B$5:$B$287,$B111,$EI$5:$EI$287))</f>
        <v/>
      </c>
      <c r="EK111" s="59" t="n">
        <f aca="false">IF(SUMIF($B$5:$B$287,$B111,$EI$5:$EI$287)=0,"", EI111/SUMIF($B$5:$B$287,$B111,$EI$5:$EI$287))</f>
        <v>0.000618142481842065</v>
      </c>
      <c r="EL111" s="60" t="n">
        <f aca="false">IF(EH111=0, "", EI111/EH111)</f>
        <v>4</v>
      </c>
      <c r="EM111" s="72" t="str">
        <f aca="false">B111</f>
        <v>Orange</v>
      </c>
      <c r="EN111" s="72" t="n">
        <f aca="false">EN110+1</f>
        <v>107</v>
      </c>
      <c r="ER111" s="73" t="n">
        <f aca="false">SUMIF($A$3:$EG$3,"=TN",$A111:$EG111)</f>
        <v>1</v>
      </c>
      <c r="ES111" s="73" t="n">
        <f aca="false">M111</f>
        <v>1</v>
      </c>
      <c r="ET111" s="73" t="n">
        <f aca="false">SUMIF($A$3:$EG$3,"=TE",$A111:$EG111)</f>
        <v>5</v>
      </c>
      <c r="EU111" s="73" t="n">
        <f aca="false">SUMIF($A$3:$EG$3,"=TH",$A111:$EG111)</f>
        <v>4</v>
      </c>
      <c r="EV111" s="73" t="n">
        <f aca="false">SUMIF($A$3:$EG$3,"=TF",$A111:$EG111)</f>
        <v>4</v>
      </c>
      <c r="XEG111" s="0"/>
      <c r="XEH111" s="0"/>
      <c r="XEI111" s="0"/>
      <c r="XEJ111" s="0"/>
      <c r="XEK111" s="0"/>
      <c r="XEL111" s="0"/>
      <c r="XEM111" s="0"/>
      <c r="XEN111" s="0"/>
      <c r="XEO111" s="0"/>
      <c r="XEP111" s="0"/>
      <c r="XEQ111" s="0"/>
      <c r="XER111" s="0"/>
      <c r="XES111" s="0"/>
      <c r="XET111" s="0"/>
      <c r="XEU111" s="0"/>
      <c r="XEV111" s="0"/>
      <c r="XEW111" s="0"/>
      <c r="XEX111" s="0"/>
      <c r="XEY111" s="0"/>
      <c r="XEZ111" s="0"/>
      <c r="XFA111" s="0"/>
      <c r="XFB111" s="0"/>
      <c r="XFC111" s="0"/>
      <c r="XFD111" s="74"/>
    </row>
    <row r="112" s="68" customFormat="true" ht="15" hidden="false" customHeight="false" outlineLevel="0" collapsed="false">
      <c r="A112" s="67" t="n">
        <f aca="false">A111+1</f>
        <v>108</v>
      </c>
      <c r="B112" s="68" t="s">
        <v>356</v>
      </c>
      <c r="C112" s="68" t="s">
        <v>392</v>
      </c>
      <c r="D112" s="68" t="s">
        <v>393</v>
      </c>
      <c r="E112" s="68" t="s">
        <v>394</v>
      </c>
      <c r="J112" s="69"/>
      <c r="K112" s="69" t="n">
        <v>13</v>
      </c>
      <c r="L112" s="69"/>
      <c r="M112" s="69" t="n">
        <f aca="false">SUM(J112:L112)</f>
        <v>13</v>
      </c>
      <c r="N112" s="69" t="n">
        <f aca="false">R112+V112+Z112</f>
        <v>23</v>
      </c>
      <c r="O112" s="69" t="n">
        <f aca="false">S112+W112+AA112</f>
        <v>119</v>
      </c>
      <c r="P112" s="69" t="n">
        <f aca="false">T112+X112+AB112</f>
        <v>104</v>
      </c>
      <c r="Q112" s="69" t="n">
        <f aca="false">U112+Y112+AC112</f>
        <v>94</v>
      </c>
      <c r="R112" s="69" t="n">
        <v>13</v>
      </c>
      <c r="S112" s="69" t="n">
        <v>69</v>
      </c>
      <c r="T112" s="69" t="n">
        <v>59</v>
      </c>
      <c r="U112" s="69" t="n">
        <v>52</v>
      </c>
      <c r="V112" s="69" t="n">
        <v>10</v>
      </c>
      <c r="W112" s="69" t="n">
        <v>50</v>
      </c>
      <c r="X112" s="69" t="n">
        <v>45</v>
      </c>
      <c r="Y112" s="69" t="n">
        <v>42</v>
      </c>
      <c r="Z112" s="69" t="n">
        <v>0</v>
      </c>
      <c r="AA112" s="69" t="n">
        <v>0</v>
      </c>
      <c r="AB112" s="69" t="n">
        <v>0</v>
      </c>
      <c r="AC112" s="69" t="n">
        <v>0</v>
      </c>
      <c r="AD112" s="69"/>
      <c r="AE112" s="69"/>
      <c r="AF112" s="69"/>
      <c r="AG112" s="69"/>
      <c r="AH112" s="69"/>
      <c r="AI112" s="69"/>
      <c r="AJ112" s="69"/>
      <c r="AK112" s="69"/>
      <c r="AL112" s="69"/>
      <c r="AM112" s="69"/>
      <c r="AN112" s="69"/>
      <c r="AO112" s="69"/>
      <c r="AP112" s="69"/>
      <c r="AQ112" s="69"/>
      <c r="AR112" s="69"/>
      <c r="AS112" s="69"/>
      <c r="AT112" s="69"/>
      <c r="AU112" s="69"/>
      <c r="AV112" s="69"/>
      <c r="AW112" s="69"/>
      <c r="AX112" s="69"/>
      <c r="AY112" s="69"/>
      <c r="AZ112" s="69"/>
      <c r="BA112" s="69"/>
      <c r="BB112" s="69"/>
      <c r="BC112" s="69"/>
      <c r="BD112" s="69"/>
      <c r="BE112" s="69"/>
      <c r="BF112" s="69"/>
      <c r="BG112" s="69"/>
      <c r="BH112" s="69"/>
      <c r="BI112" s="69"/>
      <c r="BJ112" s="69"/>
      <c r="BK112" s="69"/>
      <c r="BL112" s="69"/>
      <c r="BM112" s="69"/>
      <c r="BN112" s="69"/>
      <c r="BO112" s="69"/>
      <c r="BP112" s="69"/>
      <c r="BQ112" s="69"/>
      <c r="BR112" s="69"/>
      <c r="BS112" s="69"/>
      <c r="BT112" s="69"/>
      <c r="BU112" s="69"/>
      <c r="BV112" s="69"/>
      <c r="BW112" s="69"/>
      <c r="BX112" s="69"/>
      <c r="BY112" s="69"/>
      <c r="BZ112" s="69"/>
      <c r="CA112" s="69"/>
      <c r="CB112" s="69"/>
      <c r="CC112" s="69"/>
      <c r="CD112" s="69"/>
      <c r="CE112" s="69"/>
      <c r="CF112" s="69"/>
      <c r="CG112" s="69"/>
      <c r="CH112" s="69"/>
      <c r="CI112" s="69"/>
      <c r="CJ112" s="69"/>
      <c r="CK112" s="69"/>
      <c r="CL112" s="69"/>
      <c r="CM112" s="69"/>
      <c r="CN112" s="69"/>
      <c r="CO112" s="69"/>
      <c r="CP112" s="69"/>
      <c r="CQ112" s="69"/>
      <c r="CR112" s="69"/>
      <c r="CS112" s="69"/>
      <c r="CT112" s="69"/>
      <c r="CU112" s="69"/>
      <c r="CV112" s="69"/>
      <c r="CW112" s="69"/>
      <c r="CX112" s="69"/>
      <c r="CY112" s="69"/>
      <c r="CZ112" s="69"/>
      <c r="DA112" s="69"/>
      <c r="DB112" s="69"/>
      <c r="DC112" s="69"/>
      <c r="DD112" s="69"/>
      <c r="DE112" s="69"/>
      <c r="DF112" s="69"/>
      <c r="DG112" s="69"/>
      <c r="DH112" s="69"/>
      <c r="DI112" s="69"/>
      <c r="DJ112" s="69"/>
      <c r="DK112" s="69"/>
      <c r="DL112" s="69"/>
      <c r="DM112" s="69"/>
      <c r="DN112" s="69"/>
      <c r="DO112" s="69"/>
      <c r="DP112" s="69"/>
      <c r="DQ112" s="69"/>
      <c r="DR112" s="69"/>
      <c r="DS112" s="69"/>
      <c r="DT112" s="69"/>
      <c r="DU112" s="69"/>
      <c r="DV112" s="69"/>
      <c r="DW112" s="69"/>
      <c r="DX112" s="69"/>
      <c r="DY112" s="69"/>
      <c r="DZ112" s="69"/>
      <c r="EA112" s="69"/>
      <c r="EB112" s="69"/>
      <c r="EC112" s="69"/>
      <c r="ED112" s="69"/>
      <c r="EE112" s="69"/>
      <c r="EF112" s="69"/>
      <c r="EG112" s="69"/>
      <c r="EH112" s="69" t="n">
        <f aca="false">SUM(I112:L112)</f>
        <v>13</v>
      </c>
      <c r="EI112" s="69" t="n">
        <f aca="false">SUMIF($N$3:$EG$3,"=TF",$N112:$EG112)</f>
        <v>94</v>
      </c>
      <c r="EJ112" s="69" t="str">
        <f aca="false">IF($B112=$B113,"",SUMIF($B$5:$B$287,$B112,$EI$5:$EI$287))</f>
        <v/>
      </c>
      <c r="EK112" s="59" t="n">
        <f aca="false">IF(SUMIF($B$5:$B$287,$B112,$EI$5:$EI$287)=0,"", EI112/SUMIF($B$5:$B$287,$B112,$EI$5:$EI$287))</f>
        <v>0.0145263483232885</v>
      </c>
      <c r="EL112" s="60" t="n">
        <f aca="false">IF(EH112=0, "", EI112/EH112)</f>
        <v>7.23076923076923</v>
      </c>
      <c r="EM112" s="68" t="str">
        <f aca="false">B112</f>
        <v>Orange</v>
      </c>
      <c r="EN112" s="68" t="n">
        <f aca="false">EN111+1</f>
        <v>108</v>
      </c>
      <c r="EP112" s="68" t="s">
        <v>395</v>
      </c>
      <c r="ER112" s="69" t="n">
        <f aca="false">SUMIF($A$3:$EG$3,"=TN",$A112:$EG112)</f>
        <v>23</v>
      </c>
      <c r="ES112" s="69" t="n">
        <f aca="false">M112</f>
        <v>13</v>
      </c>
      <c r="ET112" s="69" t="n">
        <f aca="false">SUMIF($A$3:$EG$3,"=TE",$A112:$EG112)</f>
        <v>119</v>
      </c>
      <c r="EU112" s="69" t="n">
        <f aca="false">SUMIF($A$3:$EG$3,"=TH",$A112:$EG112)</f>
        <v>104</v>
      </c>
      <c r="EV112" s="69" t="n">
        <f aca="false">SUMIF($A$3:$EG$3,"=TF",$A112:$EG112)</f>
        <v>94</v>
      </c>
      <c r="XEG112" s="0"/>
      <c r="XEH112" s="0"/>
      <c r="XEI112" s="0"/>
      <c r="XEJ112" s="0"/>
      <c r="XEK112" s="0"/>
      <c r="XEL112" s="0"/>
      <c r="XEM112" s="0"/>
      <c r="XEN112" s="0"/>
      <c r="XEO112" s="0"/>
      <c r="XEP112" s="0"/>
      <c r="XEQ112" s="0"/>
      <c r="XER112" s="0"/>
      <c r="XES112" s="0"/>
      <c r="XET112" s="0"/>
      <c r="XEU112" s="0"/>
      <c r="XEV112" s="0"/>
      <c r="XEW112" s="0"/>
      <c r="XEX112" s="0"/>
      <c r="XEY112" s="0"/>
      <c r="XEZ112" s="0"/>
      <c r="XFA112" s="0"/>
      <c r="XFB112" s="0"/>
      <c r="XFC112" s="0"/>
      <c r="XFD112" s="70"/>
    </row>
    <row r="113" s="72" customFormat="true" ht="15" hidden="false" customHeight="false" outlineLevel="0" collapsed="false">
      <c r="A113" s="71" t="n">
        <f aca="false">A112+1</f>
        <v>109</v>
      </c>
      <c r="B113" s="72" t="s">
        <v>356</v>
      </c>
      <c r="C113" s="72" t="s">
        <v>396</v>
      </c>
      <c r="D113" s="72" t="s">
        <v>397</v>
      </c>
      <c r="E113" s="72" t="s">
        <v>398</v>
      </c>
      <c r="J113" s="73"/>
      <c r="K113" s="73" t="n">
        <v>4</v>
      </c>
      <c r="L113" s="73"/>
      <c r="M113" s="73" t="n">
        <f aca="false">SUM(J113:L113)</f>
        <v>4</v>
      </c>
      <c r="N113" s="73" t="n">
        <f aca="false">R113+V113+Z113</f>
        <v>4</v>
      </c>
      <c r="O113" s="73" t="n">
        <f aca="false">S113+W113+AA113</f>
        <v>14</v>
      </c>
      <c r="P113" s="73" t="n">
        <f aca="false">T113+X113+AB113</f>
        <v>13</v>
      </c>
      <c r="Q113" s="73" t="n">
        <f aca="false">U113+Y113+AC113</f>
        <v>13</v>
      </c>
      <c r="R113" s="73" t="n">
        <v>4</v>
      </c>
      <c r="S113" s="73" t="n">
        <v>14</v>
      </c>
      <c r="T113" s="73" t="n">
        <v>13</v>
      </c>
      <c r="U113" s="73" t="n">
        <v>13</v>
      </c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  <c r="EF113" s="73"/>
      <c r="EG113" s="73"/>
      <c r="EH113" s="73" t="n">
        <f aca="false">SUM(I113:L113)</f>
        <v>4</v>
      </c>
      <c r="EI113" s="73" t="n">
        <f aca="false">SUMIF($N$3:$EG$3,"=TF",$N113:$EG113)</f>
        <v>13</v>
      </c>
      <c r="EJ113" s="73" t="str">
        <f aca="false">IF($B113=$B114,"",SUMIF($B$5:$B$287,$B113,$EI$5:$EI$287))</f>
        <v/>
      </c>
      <c r="EK113" s="59" t="n">
        <f aca="false">IF(SUMIF($B$5:$B$287,$B113,$EI$5:$EI$287)=0,"", EI113/SUMIF($B$5:$B$287,$B113,$EI$5:$EI$287))</f>
        <v>0.00200896306598671</v>
      </c>
      <c r="EL113" s="60" t="n">
        <f aca="false">IF(EH113=0, "", EI113/EH113)</f>
        <v>3.25</v>
      </c>
      <c r="EM113" s="72" t="str">
        <f aca="false">B113</f>
        <v>Orange</v>
      </c>
      <c r="EN113" s="72" t="n">
        <f aca="false">EN112+1</f>
        <v>109</v>
      </c>
      <c r="ER113" s="73" t="n">
        <f aca="false">SUMIF($A$3:$EG$3,"=TN",$A113:$EG113)</f>
        <v>4</v>
      </c>
      <c r="ES113" s="73" t="n">
        <f aca="false">M113</f>
        <v>4</v>
      </c>
      <c r="ET113" s="73" t="n">
        <f aca="false">SUMIF($A$3:$EG$3,"=TE",$A113:$EG113)</f>
        <v>14</v>
      </c>
      <c r="EU113" s="73" t="n">
        <f aca="false">SUMIF($A$3:$EG$3,"=TH",$A113:$EG113)</f>
        <v>13</v>
      </c>
      <c r="EV113" s="73" t="n">
        <f aca="false">SUMIF($A$3:$EG$3,"=TF",$A113:$EG113)</f>
        <v>13</v>
      </c>
      <c r="XEG113" s="0"/>
      <c r="XEH113" s="0"/>
      <c r="XEI113" s="0"/>
      <c r="XEJ113" s="0"/>
      <c r="XEK113" s="0"/>
      <c r="XEL113" s="0"/>
      <c r="XEM113" s="0"/>
      <c r="XEN113" s="0"/>
      <c r="XEO113" s="0"/>
      <c r="XEP113" s="0"/>
      <c r="XEQ113" s="0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  <c r="XFD113" s="74"/>
    </row>
    <row r="114" s="68" customFormat="true" ht="15" hidden="false" customHeight="false" outlineLevel="0" collapsed="false">
      <c r="A114" s="67" t="n">
        <f aca="false">A113+1</f>
        <v>110</v>
      </c>
      <c r="B114" s="68" t="s">
        <v>356</v>
      </c>
      <c r="C114" s="68" t="s">
        <v>399</v>
      </c>
      <c r="D114" s="68" t="s">
        <v>400</v>
      </c>
      <c r="E114" s="68" t="s">
        <v>401</v>
      </c>
      <c r="J114" s="69"/>
      <c r="K114" s="69" t="n">
        <v>26</v>
      </c>
      <c r="L114" s="69"/>
      <c r="M114" s="69" t="n">
        <f aca="false">SUM(J114:L114)</f>
        <v>26</v>
      </c>
      <c r="N114" s="69" t="n">
        <f aca="false">R114+V114+Z114</f>
        <v>37</v>
      </c>
      <c r="O114" s="69" t="n">
        <f aca="false">S114+W114+AA114</f>
        <v>179</v>
      </c>
      <c r="P114" s="69" t="n">
        <f aca="false">T114+X114+AB114</f>
        <v>164</v>
      </c>
      <c r="Q114" s="69" t="n">
        <f aca="false">U114+Y114+AC114</f>
        <v>143</v>
      </c>
      <c r="R114" s="69" t="n">
        <v>23</v>
      </c>
      <c r="S114" s="69" t="n">
        <v>117</v>
      </c>
      <c r="T114" s="69" t="n">
        <v>105</v>
      </c>
      <c r="U114" s="69" t="n">
        <v>85</v>
      </c>
      <c r="V114" s="69" t="n">
        <v>12</v>
      </c>
      <c r="W114" s="69" t="n">
        <v>52</v>
      </c>
      <c r="X114" s="69" t="n">
        <v>49</v>
      </c>
      <c r="Y114" s="69" t="n">
        <v>48</v>
      </c>
      <c r="Z114" s="69" t="n">
        <v>2</v>
      </c>
      <c r="AA114" s="69" t="n">
        <v>10</v>
      </c>
      <c r="AB114" s="69" t="n">
        <v>10</v>
      </c>
      <c r="AC114" s="69" t="n">
        <v>10</v>
      </c>
      <c r="AD114" s="69"/>
      <c r="AE114" s="69"/>
      <c r="AF114" s="69"/>
      <c r="AG114" s="69"/>
      <c r="AH114" s="69"/>
      <c r="AI114" s="69"/>
      <c r="AJ114" s="69"/>
      <c r="AK114" s="69"/>
      <c r="AL114" s="69"/>
      <c r="AM114" s="69"/>
      <c r="AN114" s="69"/>
      <c r="AO114" s="69"/>
      <c r="AP114" s="69"/>
      <c r="AQ114" s="69"/>
      <c r="AR114" s="69"/>
      <c r="AS114" s="69"/>
      <c r="AT114" s="69"/>
      <c r="AU114" s="69"/>
      <c r="AV114" s="69"/>
      <c r="AW114" s="69"/>
      <c r="AX114" s="69"/>
      <c r="AY114" s="69"/>
      <c r="AZ114" s="69"/>
      <c r="BA114" s="69"/>
      <c r="BB114" s="69"/>
      <c r="BC114" s="69"/>
      <c r="BD114" s="69"/>
      <c r="BE114" s="69"/>
      <c r="BF114" s="69"/>
      <c r="BG114" s="69"/>
      <c r="BH114" s="69"/>
      <c r="BI114" s="69"/>
      <c r="BJ114" s="69"/>
      <c r="BK114" s="69"/>
      <c r="BL114" s="69"/>
      <c r="BM114" s="69"/>
      <c r="BN114" s="69"/>
      <c r="BO114" s="69"/>
      <c r="BP114" s="69"/>
      <c r="BQ114" s="69"/>
      <c r="BR114" s="69"/>
      <c r="BS114" s="69"/>
      <c r="BT114" s="69"/>
      <c r="BU114" s="69"/>
      <c r="BV114" s="69"/>
      <c r="BW114" s="69"/>
      <c r="BX114" s="69"/>
      <c r="BY114" s="69"/>
      <c r="BZ114" s="69"/>
      <c r="CA114" s="69"/>
      <c r="CB114" s="69"/>
      <c r="CC114" s="69"/>
      <c r="CD114" s="69"/>
      <c r="CE114" s="69"/>
      <c r="CF114" s="69"/>
      <c r="CG114" s="69"/>
      <c r="CH114" s="69"/>
      <c r="CI114" s="69"/>
      <c r="CJ114" s="69"/>
      <c r="CK114" s="69"/>
      <c r="CL114" s="69"/>
      <c r="CM114" s="69"/>
      <c r="CN114" s="69"/>
      <c r="CO114" s="69"/>
      <c r="CP114" s="69"/>
      <c r="CQ114" s="69"/>
      <c r="CR114" s="69"/>
      <c r="CS114" s="69"/>
      <c r="CT114" s="69"/>
      <c r="CU114" s="69"/>
      <c r="CV114" s="69"/>
      <c r="CW114" s="69"/>
      <c r="CX114" s="69"/>
      <c r="CY114" s="69"/>
      <c r="CZ114" s="69"/>
      <c r="DA114" s="69"/>
      <c r="DB114" s="69"/>
      <c r="DC114" s="69"/>
      <c r="DD114" s="69"/>
      <c r="DE114" s="69"/>
      <c r="DF114" s="69"/>
      <c r="DG114" s="69"/>
      <c r="DH114" s="69"/>
      <c r="DI114" s="69"/>
      <c r="DJ114" s="69"/>
      <c r="DK114" s="69"/>
      <c r="DL114" s="69"/>
      <c r="DM114" s="69"/>
      <c r="DN114" s="69" t="n">
        <v>2</v>
      </c>
      <c r="DO114" s="69" t="n">
        <v>10</v>
      </c>
      <c r="DP114" s="69" t="n">
        <v>9</v>
      </c>
      <c r="DQ114" s="69" t="n">
        <v>9</v>
      </c>
      <c r="DR114" s="69"/>
      <c r="DS114" s="69"/>
      <c r="DT114" s="69"/>
      <c r="DU114" s="69"/>
      <c r="DV114" s="69"/>
      <c r="DW114" s="69"/>
      <c r="DX114" s="69"/>
      <c r="DY114" s="69"/>
      <c r="DZ114" s="69"/>
      <c r="EA114" s="69"/>
      <c r="EB114" s="69"/>
      <c r="EC114" s="69"/>
      <c r="ED114" s="69"/>
      <c r="EE114" s="69"/>
      <c r="EF114" s="69"/>
      <c r="EG114" s="69"/>
      <c r="EH114" s="69" t="n">
        <f aca="false">SUM(I114:L114)</f>
        <v>26</v>
      </c>
      <c r="EI114" s="69" t="n">
        <f aca="false">SUMIF($N$3:$EG$3,"=TF",$N114:$EG114)</f>
        <v>152</v>
      </c>
      <c r="EJ114" s="69" t="str">
        <f aca="false">IF($B114=$B115,"",SUMIF($B$5:$B$287,$B114,$EI$5:$EI$287))</f>
        <v/>
      </c>
      <c r="EK114" s="59" t="n">
        <f aca="false">IF(SUMIF($B$5:$B$287,$B114,$EI$5:$EI$287)=0,"", EI114/SUMIF($B$5:$B$287,$B114,$EI$5:$EI$287))</f>
        <v>0.0234894143099985</v>
      </c>
      <c r="EL114" s="60" t="n">
        <f aca="false">IF(EH114=0, "", EI114/EH114)</f>
        <v>5.84615384615385</v>
      </c>
      <c r="EM114" s="68" t="str">
        <f aca="false">B114</f>
        <v>Orange</v>
      </c>
      <c r="EN114" s="68" t="n">
        <f aca="false">EN113+1</f>
        <v>110</v>
      </c>
      <c r="EP114" s="68" t="s">
        <v>266</v>
      </c>
      <c r="ER114" s="69" t="n">
        <f aca="false">SUMIF($A$3:$EG$3,"=TN",$A114:$EG114)</f>
        <v>39</v>
      </c>
      <c r="ES114" s="69" t="n">
        <f aca="false">M114</f>
        <v>26</v>
      </c>
      <c r="ET114" s="69" t="n">
        <f aca="false">SUMIF($A$3:$EG$3,"=TE",$A114:$EG114)</f>
        <v>189</v>
      </c>
      <c r="EU114" s="69" t="n">
        <f aca="false">SUMIF($A$3:$EG$3,"=TH",$A114:$EG114)</f>
        <v>173</v>
      </c>
      <c r="EV114" s="69" t="n">
        <f aca="false">SUMIF($A$3:$EG$3,"=TF",$A114:$EG114)</f>
        <v>152</v>
      </c>
      <c r="XEG114" s="0"/>
      <c r="XEH114" s="0"/>
      <c r="XEI114" s="0"/>
      <c r="XEJ114" s="0"/>
      <c r="XEK114" s="0"/>
      <c r="XEL114" s="0"/>
      <c r="XEM114" s="0"/>
      <c r="XEN114" s="0"/>
      <c r="XEO114" s="0"/>
      <c r="XEP114" s="0"/>
      <c r="XEQ114" s="0"/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  <c r="XFD114" s="70"/>
    </row>
    <row r="115" s="72" customFormat="true" ht="15" hidden="false" customHeight="false" outlineLevel="0" collapsed="false">
      <c r="A115" s="71" t="n">
        <f aca="false">A114+1</f>
        <v>111</v>
      </c>
      <c r="B115" s="72" t="s">
        <v>356</v>
      </c>
      <c r="C115" s="72" t="s">
        <v>402</v>
      </c>
      <c r="D115" s="72" t="s">
        <v>366</v>
      </c>
      <c r="E115" s="72" t="s">
        <v>367</v>
      </c>
      <c r="J115" s="73"/>
      <c r="K115" s="73" t="n">
        <v>2</v>
      </c>
      <c r="L115" s="73"/>
      <c r="M115" s="73" t="n">
        <f aca="false">SUM(J115:L115)</f>
        <v>2</v>
      </c>
      <c r="N115" s="73" t="n">
        <f aca="false">R115+V115+Z115</f>
        <v>3</v>
      </c>
      <c r="O115" s="73" t="n">
        <f aca="false">S115+W115+AA115</f>
        <v>13</v>
      </c>
      <c r="P115" s="73" t="n">
        <f aca="false">T115+X115+AB115</f>
        <v>11</v>
      </c>
      <c r="Q115" s="73" t="n">
        <f aca="false">U115+Y115+AC115</f>
        <v>10</v>
      </c>
      <c r="R115" s="73" t="n">
        <v>2</v>
      </c>
      <c r="S115" s="73" t="n">
        <v>10</v>
      </c>
      <c r="T115" s="73" t="n">
        <v>8</v>
      </c>
      <c r="U115" s="73" t="n">
        <v>7</v>
      </c>
      <c r="V115" s="73" t="n">
        <v>1</v>
      </c>
      <c r="W115" s="73" t="n">
        <v>3</v>
      </c>
      <c r="X115" s="73" t="n">
        <v>3</v>
      </c>
      <c r="Y115" s="73" t="n">
        <v>3</v>
      </c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  <c r="EF115" s="73"/>
      <c r="EG115" s="73"/>
      <c r="EH115" s="73" t="n">
        <f aca="false">SUM(I115:L115)</f>
        <v>2</v>
      </c>
      <c r="EI115" s="73" t="n">
        <f aca="false">SUMIF($N$3:$EG$3,"=TF",$N115:$EG115)</f>
        <v>10</v>
      </c>
      <c r="EJ115" s="73" t="str">
        <f aca="false">IF($B115=$B116,"",SUMIF($B$5:$B$287,$B115,$EI$5:$EI$287))</f>
        <v/>
      </c>
      <c r="EK115" s="59" t="n">
        <f aca="false">IF(SUMIF($B$5:$B$287,$B115,$EI$5:$EI$287)=0,"", EI115/SUMIF($B$5:$B$287,$B115,$EI$5:$EI$287))</f>
        <v>0.00154535620460516</v>
      </c>
      <c r="EL115" s="60" t="n">
        <f aca="false">IF(EH115=0, "", EI115/EH115)</f>
        <v>5</v>
      </c>
      <c r="EM115" s="72" t="str">
        <f aca="false">B115</f>
        <v>Orange</v>
      </c>
      <c r="EN115" s="72" t="n">
        <f aca="false">EN114+1</f>
        <v>111</v>
      </c>
      <c r="ER115" s="73" t="n">
        <f aca="false">SUMIF($A$3:$EG$3,"=TN",$A115:$EG115)</f>
        <v>3</v>
      </c>
      <c r="ES115" s="73" t="n">
        <f aca="false">M115</f>
        <v>2</v>
      </c>
      <c r="ET115" s="73" t="n">
        <f aca="false">SUMIF($A$3:$EG$3,"=TE",$A115:$EG115)</f>
        <v>13</v>
      </c>
      <c r="EU115" s="73" t="n">
        <f aca="false">SUMIF($A$3:$EG$3,"=TH",$A115:$EG115)</f>
        <v>11</v>
      </c>
      <c r="EV115" s="73" t="n">
        <f aca="false">SUMIF($A$3:$EG$3,"=TF",$A115:$EG115)</f>
        <v>10</v>
      </c>
      <c r="XEG115" s="0"/>
      <c r="XEH115" s="0"/>
      <c r="XEI115" s="0"/>
      <c r="XEJ115" s="0"/>
      <c r="XEK115" s="0"/>
      <c r="XEL115" s="0"/>
      <c r="XEM115" s="0"/>
      <c r="XEN115" s="0"/>
      <c r="XEO115" s="0"/>
      <c r="XEP115" s="0"/>
      <c r="XEQ115" s="0"/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  <c r="XFD115" s="74"/>
    </row>
    <row r="116" s="68" customFormat="true" ht="15" hidden="false" customHeight="false" outlineLevel="0" collapsed="false">
      <c r="A116" s="67" t="n">
        <f aca="false">A115+1</f>
        <v>112</v>
      </c>
      <c r="B116" s="68" t="s">
        <v>356</v>
      </c>
      <c r="C116" s="68" t="s">
        <v>403</v>
      </c>
      <c r="D116" s="68" t="s">
        <v>404</v>
      </c>
      <c r="E116" s="68" t="s">
        <v>405</v>
      </c>
      <c r="J116" s="69"/>
      <c r="K116" s="69" t="n">
        <v>5</v>
      </c>
      <c r="L116" s="69"/>
      <c r="M116" s="69" t="n">
        <f aca="false">SUM(J116:L116)</f>
        <v>5</v>
      </c>
      <c r="N116" s="69" t="n">
        <f aca="false">R116+V116+Z116</f>
        <v>9</v>
      </c>
      <c r="O116" s="69" t="n">
        <f aca="false">S116+W116+AA116</f>
        <v>33</v>
      </c>
      <c r="P116" s="69" t="n">
        <f aca="false">T116+X116+AB116</f>
        <v>29</v>
      </c>
      <c r="Q116" s="69" t="n">
        <f aca="false">U116+Y116+AC116</f>
        <v>25</v>
      </c>
      <c r="R116" s="69" t="n">
        <v>5</v>
      </c>
      <c r="S116" s="69" t="n">
        <v>19</v>
      </c>
      <c r="T116" s="69" t="n">
        <v>17</v>
      </c>
      <c r="U116" s="69" t="n">
        <v>13</v>
      </c>
      <c r="V116" s="69" t="n">
        <v>4</v>
      </c>
      <c r="W116" s="69" t="n">
        <v>14</v>
      </c>
      <c r="X116" s="69" t="n">
        <v>12</v>
      </c>
      <c r="Y116" s="69" t="n">
        <v>12</v>
      </c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69"/>
      <c r="AN116" s="69"/>
      <c r="AO116" s="69"/>
      <c r="AP116" s="69"/>
      <c r="AQ116" s="69"/>
      <c r="AR116" s="69"/>
      <c r="AS116" s="69"/>
      <c r="AT116" s="69"/>
      <c r="AU116" s="69"/>
      <c r="AV116" s="69"/>
      <c r="AW116" s="69"/>
      <c r="AX116" s="69"/>
      <c r="AY116" s="69"/>
      <c r="AZ116" s="69"/>
      <c r="BA116" s="69"/>
      <c r="BB116" s="69"/>
      <c r="BC116" s="69"/>
      <c r="BD116" s="69"/>
      <c r="BE116" s="69"/>
      <c r="BF116" s="69"/>
      <c r="BG116" s="69"/>
      <c r="BH116" s="69"/>
      <c r="BI116" s="69"/>
      <c r="BJ116" s="69"/>
      <c r="BK116" s="69"/>
      <c r="BL116" s="69"/>
      <c r="BM116" s="69"/>
      <c r="BN116" s="69"/>
      <c r="BO116" s="69"/>
      <c r="BP116" s="69"/>
      <c r="BQ116" s="69"/>
      <c r="BR116" s="69"/>
      <c r="BS116" s="69"/>
      <c r="BT116" s="69"/>
      <c r="BU116" s="69"/>
      <c r="BV116" s="69"/>
      <c r="BW116" s="69"/>
      <c r="BX116" s="69"/>
      <c r="BY116" s="69"/>
      <c r="BZ116" s="69"/>
      <c r="CA116" s="69"/>
      <c r="CB116" s="69"/>
      <c r="CC116" s="69"/>
      <c r="CD116" s="69"/>
      <c r="CE116" s="69"/>
      <c r="CF116" s="69"/>
      <c r="CG116" s="69"/>
      <c r="CH116" s="69"/>
      <c r="CI116" s="69"/>
      <c r="CJ116" s="69"/>
      <c r="CK116" s="69"/>
      <c r="CL116" s="69"/>
      <c r="CM116" s="69"/>
      <c r="CN116" s="69"/>
      <c r="CO116" s="69"/>
      <c r="CP116" s="69"/>
      <c r="CQ116" s="69"/>
      <c r="CR116" s="69"/>
      <c r="CS116" s="69"/>
      <c r="CT116" s="69"/>
      <c r="CU116" s="69"/>
      <c r="CV116" s="69"/>
      <c r="CW116" s="69"/>
      <c r="CX116" s="69"/>
      <c r="CY116" s="69"/>
      <c r="CZ116" s="69"/>
      <c r="DA116" s="69"/>
      <c r="DB116" s="69"/>
      <c r="DC116" s="69"/>
      <c r="DD116" s="69"/>
      <c r="DE116" s="69"/>
      <c r="DF116" s="69"/>
      <c r="DG116" s="69"/>
      <c r="DH116" s="69"/>
      <c r="DI116" s="69"/>
      <c r="DJ116" s="69"/>
      <c r="DK116" s="69"/>
      <c r="DL116" s="69"/>
      <c r="DM116" s="69"/>
      <c r="DN116" s="69"/>
      <c r="DO116" s="69"/>
      <c r="DP116" s="69"/>
      <c r="DQ116" s="69"/>
      <c r="DR116" s="69"/>
      <c r="DS116" s="69"/>
      <c r="DT116" s="69"/>
      <c r="DU116" s="69"/>
      <c r="DV116" s="69"/>
      <c r="DW116" s="69"/>
      <c r="DX116" s="69"/>
      <c r="DY116" s="69"/>
      <c r="DZ116" s="69"/>
      <c r="EA116" s="69"/>
      <c r="EB116" s="69"/>
      <c r="EC116" s="69"/>
      <c r="ED116" s="69"/>
      <c r="EE116" s="69"/>
      <c r="EF116" s="69"/>
      <c r="EG116" s="69"/>
      <c r="EH116" s="69" t="n">
        <f aca="false">SUM(I116:L116)</f>
        <v>5</v>
      </c>
      <c r="EI116" s="69" t="n">
        <f aca="false">SUMIF($N$3:$EG$3,"=TF",$N116:$EG116)</f>
        <v>25</v>
      </c>
      <c r="EJ116" s="69" t="str">
        <f aca="false">IF($B116=$B117,"",SUMIF($B$5:$B$287,$B116,$EI$5:$EI$287))</f>
        <v/>
      </c>
      <c r="EK116" s="59" t="n">
        <f aca="false">IF(SUMIF($B$5:$B$287,$B116,$EI$5:$EI$287)=0,"", EI116/SUMIF($B$5:$B$287,$B116,$EI$5:$EI$287))</f>
        <v>0.0038633905115129</v>
      </c>
      <c r="EL116" s="60" t="n">
        <f aca="false">IF(EH116=0, "", EI116/EH116)</f>
        <v>5</v>
      </c>
      <c r="EM116" s="68" t="str">
        <f aca="false">B116</f>
        <v>Orange</v>
      </c>
      <c r="EN116" s="68" t="n">
        <f aca="false">EN115+1</f>
        <v>112</v>
      </c>
      <c r="ER116" s="69" t="n">
        <f aca="false">SUMIF($A$3:$EG$3,"=TN",$A116:$EG116)</f>
        <v>9</v>
      </c>
      <c r="ES116" s="69" t="n">
        <f aca="false">M116</f>
        <v>5</v>
      </c>
      <c r="ET116" s="69" t="n">
        <f aca="false">SUMIF($A$3:$EG$3,"=TE",$A116:$EG116)</f>
        <v>33</v>
      </c>
      <c r="EU116" s="69" t="n">
        <f aca="false">SUMIF($A$3:$EG$3,"=TH",$A116:$EG116)</f>
        <v>29</v>
      </c>
      <c r="EV116" s="69" t="n">
        <f aca="false">SUMIF($A$3:$EG$3,"=TF",$A116:$EG116)</f>
        <v>25</v>
      </c>
      <c r="XEG116" s="0"/>
      <c r="XEH116" s="0"/>
      <c r="XEI116" s="0"/>
      <c r="XEJ116" s="0"/>
      <c r="XEK116" s="0"/>
      <c r="XEL116" s="0"/>
      <c r="XEM116" s="0"/>
      <c r="XEN116" s="0"/>
      <c r="XEO116" s="0"/>
      <c r="XEP116" s="0"/>
      <c r="XEQ116" s="0"/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  <c r="XFD116" s="70"/>
    </row>
    <row r="117" s="72" customFormat="true" ht="15" hidden="false" customHeight="false" outlineLevel="0" collapsed="false">
      <c r="A117" s="71" t="n">
        <f aca="false">A116+1</f>
        <v>113</v>
      </c>
      <c r="B117" s="72" t="s">
        <v>356</v>
      </c>
      <c r="C117" s="72" t="s">
        <v>406</v>
      </c>
      <c r="D117" s="72" t="s">
        <v>407</v>
      </c>
      <c r="E117" s="72" t="s">
        <v>408</v>
      </c>
      <c r="F117" s="72" t="s">
        <v>409</v>
      </c>
      <c r="G117" s="72" t="s">
        <v>410</v>
      </c>
      <c r="J117" s="73"/>
      <c r="K117" s="73" t="n">
        <v>64</v>
      </c>
      <c r="L117" s="73"/>
      <c r="M117" s="73" t="n">
        <f aca="false">SUM(J117:L117)</f>
        <v>64</v>
      </c>
      <c r="N117" s="73" t="n">
        <f aca="false">R117+V117+Z117</f>
        <v>93</v>
      </c>
      <c r="O117" s="73" t="n">
        <f aca="false">S117+W117+AA117</f>
        <v>433</v>
      </c>
      <c r="P117" s="73" t="n">
        <f aca="false">T117+X117+AB117</f>
        <v>379</v>
      </c>
      <c r="Q117" s="73" t="n">
        <f aca="false">U117+Y117+AC117</f>
        <v>347</v>
      </c>
      <c r="R117" s="73" t="n">
        <v>60</v>
      </c>
      <c r="S117" s="73" t="n">
        <v>288</v>
      </c>
      <c r="T117" s="73" t="n">
        <v>255</v>
      </c>
      <c r="U117" s="73" t="n">
        <v>232</v>
      </c>
      <c r="V117" s="73" t="n">
        <v>33</v>
      </c>
      <c r="W117" s="73" t="n">
        <v>145</v>
      </c>
      <c r="X117" s="73" t="n">
        <v>124</v>
      </c>
      <c r="Y117" s="73" t="n">
        <v>115</v>
      </c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  <c r="EF117" s="73"/>
      <c r="EG117" s="73"/>
      <c r="EH117" s="73" t="n">
        <f aca="false">SUM(I117:L117)</f>
        <v>64</v>
      </c>
      <c r="EI117" s="73" t="n">
        <f aca="false">SUMIF($N$3:$EG$3,"=TF",$N117:$EG117)</f>
        <v>347</v>
      </c>
      <c r="EJ117" s="73" t="str">
        <f aca="false">IF($B117=$B118,"",SUMIF($B$5:$B$287,$B117,$EI$5:$EI$287))</f>
        <v/>
      </c>
      <c r="EK117" s="59" t="n">
        <f aca="false">IF(SUMIF($B$5:$B$287,$B117,$EI$5:$EI$287)=0,"", EI117/SUMIF($B$5:$B$287,$B117,$EI$5:$EI$287))</f>
        <v>0.0536238602997991</v>
      </c>
      <c r="EL117" s="60" t="n">
        <f aca="false">IF(EH117=0, "", EI117/EH117)</f>
        <v>5.421875</v>
      </c>
      <c r="EM117" s="72" t="str">
        <f aca="false">B117</f>
        <v>Orange</v>
      </c>
      <c r="EN117" s="72" t="n">
        <f aca="false">EN116+1</f>
        <v>113</v>
      </c>
      <c r="EP117" s="72" t="s">
        <v>411</v>
      </c>
      <c r="ER117" s="73" t="n">
        <f aca="false">SUMIF($A$3:$EG$3,"=TN",$A117:$EG117)</f>
        <v>93</v>
      </c>
      <c r="ES117" s="73" t="n">
        <f aca="false">M117</f>
        <v>64</v>
      </c>
      <c r="ET117" s="73" t="n">
        <f aca="false">SUMIF($A$3:$EG$3,"=TE",$A117:$EG117)</f>
        <v>433</v>
      </c>
      <c r="EU117" s="73" t="n">
        <f aca="false">SUMIF($A$3:$EG$3,"=TH",$A117:$EG117)</f>
        <v>379</v>
      </c>
      <c r="EV117" s="73" t="n">
        <f aca="false">SUMIF($A$3:$EG$3,"=TF",$A117:$EG117)</f>
        <v>347</v>
      </c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  <c r="XFD117" s="74"/>
    </row>
    <row r="118" s="68" customFormat="true" ht="15" hidden="false" customHeight="false" outlineLevel="0" collapsed="false">
      <c r="A118" s="67" t="n">
        <f aca="false">A117+1</f>
        <v>114</v>
      </c>
      <c r="B118" s="68" t="s">
        <v>356</v>
      </c>
      <c r="C118" s="68" t="s">
        <v>412</v>
      </c>
      <c r="D118" s="68" t="s">
        <v>366</v>
      </c>
      <c r="E118" s="68" t="s">
        <v>367</v>
      </c>
      <c r="J118" s="69"/>
      <c r="K118" s="69" t="n">
        <v>1</v>
      </c>
      <c r="L118" s="69"/>
      <c r="M118" s="69" t="n">
        <f aca="false">SUM(J118:L118)</f>
        <v>1</v>
      </c>
      <c r="N118" s="69" t="n">
        <f aca="false">R118+V118+Z118</f>
        <v>0</v>
      </c>
      <c r="O118" s="69" t="n">
        <f aca="false">S118+W118+AA118</f>
        <v>0</v>
      </c>
      <c r="P118" s="69" t="n">
        <f aca="false">T118+X118+AB118</f>
        <v>0</v>
      </c>
      <c r="Q118" s="69" t="n">
        <f aca="false">U118+Y118+AC118</f>
        <v>0</v>
      </c>
      <c r="R118" s="69" t="n">
        <v>0</v>
      </c>
      <c r="S118" s="69" t="n">
        <v>0</v>
      </c>
      <c r="T118" s="69" t="n">
        <v>0</v>
      </c>
      <c r="U118" s="69" t="n">
        <v>0</v>
      </c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69"/>
      <c r="AN118" s="69"/>
      <c r="AO118" s="69"/>
      <c r="AP118" s="69"/>
      <c r="AQ118" s="69"/>
      <c r="AR118" s="69"/>
      <c r="AS118" s="69"/>
      <c r="AT118" s="69"/>
      <c r="AU118" s="69"/>
      <c r="AV118" s="69"/>
      <c r="AW118" s="69"/>
      <c r="AX118" s="69"/>
      <c r="AY118" s="69"/>
      <c r="AZ118" s="69"/>
      <c r="BA118" s="69"/>
      <c r="BB118" s="69"/>
      <c r="BC118" s="69"/>
      <c r="BD118" s="69"/>
      <c r="BE118" s="69"/>
      <c r="BF118" s="69"/>
      <c r="BG118" s="69"/>
      <c r="BH118" s="69"/>
      <c r="BI118" s="69"/>
      <c r="BJ118" s="69"/>
      <c r="BK118" s="69"/>
      <c r="BL118" s="69"/>
      <c r="BM118" s="69"/>
      <c r="BN118" s="69"/>
      <c r="BO118" s="69"/>
      <c r="BP118" s="69"/>
      <c r="BQ118" s="69"/>
      <c r="BR118" s="69"/>
      <c r="BS118" s="69"/>
      <c r="BT118" s="69"/>
      <c r="BU118" s="69"/>
      <c r="BV118" s="69"/>
      <c r="BW118" s="69"/>
      <c r="BX118" s="69"/>
      <c r="BY118" s="69"/>
      <c r="BZ118" s="69"/>
      <c r="CA118" s="69"/>
      <c r="CB118" s="69"/>
      <c r="CC118" s="69"/>
      <c r="CD118" s="69"/>
      <c r="CE118" s="69"/>
      <c r="CF118" s="69"/>
      <c r="CG118" s="69"/>
      <c r="CH118" s="69"/>
      <c r="CI118" s="69"/>
      <c r="CJ118" s="69"/>
      <c r="CK118" s="69"/>
      <c r="CL118" s="69"/>
      <c r="CM118" s="69"/>
      <c r="CN118" s="69"/>
      <c r="CO118" s="69"/>
      <c r="CP118" s="69"/>
      <c r="CQ118" s="69"/>
      <c r="CR118" s="69"/>
      <c r="CS118" s="69"/>
      <c r="CT118" s="69"/>
      <c r="CU118" s="69"/>
      <c r="CV118" s="69"/>
      <c r="CW118" s="69"/>
      <c r="CX118" s="69"/>
      <c r="CY118" s="69"/>
      <c r="CZ118" s="69"/>
      <c r="DA118" s="69"/>
      <c r="DB118" s="69"/>
      <c r="DC118" s="69"/>
      <c r="DD118" s="69"/>
      <c r="DE118" s="69"/>
      <c r="DF118" s="69"/>
      <c r="DG118" s="69"/>
      <c r="DH118" s="69"/>
      <c r="DI118" s="69"/>
      <c r="DJ118" s="69"/>
      <c r="DK118" s="69"/>
      <c r="DL118" s="69"/>
      <c r="DM118" s="69"/>
      <c r="DN118" s="69"/>
      <c r="DO118" s="69"/>
      <c r="DP118" s="69"/>
      <c r="DQ118" s="69"/>
      <c r="DR118" s="69"/>
      <c r="DS118" s="69"/>
      <c r="DT118" s="69"/>
      <c r="DU118" s="69"/>
      <c r="DV118" s="69"/>
      <c r="DW118" s="69"/>
      <c r="DX118" s="69"/>
      <c r="DY118" s="69"/>
      <c r="DZ118" s="69"/>
      <c r="EA118" s="69"/>
      <c r="EB118" s="69"/>
      <c r="EC118" s="69"/>
      <c r="ED118" s="69"/>
      <c r="EE118" s="69"/>
      <c r="EF118" s="69"/>
      <c r="EG118" s="69"/>
      <c r="EH118" s="69" t="n">
        <f aca="false">SUM(I118:L118)</f>
        <v>1</v>
      </c>
      <c r="EI118" s="69" t="n">
        <f aca="false">SUMIF($N$3:$EG$3,"=TF",$N118:$EG118)</f>
        <v>0</v>
      </c>
      <c r="EJ118" s="69" t="str">
        <f aca="false">IF($B118=$B119,"",SUMIF($B$5:$B$287,$B118,$EI$5:$EI$287))</f>
        <v/>
      </c>
      <c r="EK118" s="59" t="n">
        <f aca="false">IF(SUMIF($B$5:$B$287,$B118,$EI$5:$EI$287)=0,"", EI118/SUMIF($B$5:$B$287,$B118,$EI$5:$EI$287))</f>
        <v>0</v>
      </c>
      <c r="EL118" s="60" t="n">
        <f aca="false">IF(EH118=0, "", EI118/EH118)</f>
        <v>0</v>
      </c>
      <c r="EM118" s="68" t="str">
        <f aca="false">B118</f>
        <v>Orange</v>
      </c>
      <c r="EN118" s="68" t="n">
        <f aca="false">EN117+1</f>
        <v>114</v>
      </c>
      <c r="ER118" s="69" t="n">
        <f aca="false">SUMIF($A$3:$EG$3,"=TN",$A118:$EG118)</f>
        <v>0</v>
      </c>
      <c r="ES118" s="69" t="n">
        <f aca="false">M118</f>
        <v>1</v>
      </c>
      <c r="ET118" s="69" t="n">
        <f aca="false">SUMIF($A$3:$EG$3,"=TE",$A118:$EG118)</f>
        <v>0</v>
      </c>
      <c r="EU118" s="69" t="n">
        <f aca="false">SUMIF($A$3:$EG$3,"=TH",$A118:$EG118)</f>
        <v>0</v>
      </c>
      <c r="EV118" s="69" t="n">
        <f aca="false">SUMIF($A$3:$EG$3,"=TF",$A118:$EG118)</f>
        <v>0</v>
      </c>
      <c r="XEG118" s="0"/>
      <c r="XEH118" s="0"/>
      <c r="XEI118" s="0"/>
      <c r="XEJ118" s="0"/>
      <c r="XEK118" s="0"/>
      <c r="XEL118" s="0"/>
      <c r="XEM118" s="0"/>
      <c r="XEN118" s="0"/>
      <c r="XEO118" s="0"/>
      <c r="XEP118" s="0"/>
      <c r="XEQ118" s="0"/>
      <c r="XER118" s="0"/>
      <c r="XES118" s="0"/>
      <c r="XET118" s="0"/>
      <c r="XEU118" s="0"/>
      <c r="XEV118" s="0"/>
      <c r="XEW118" s="0"/>
      <c r="XEX118" s="0"/>
      <c r="XEY118" s="0"/>
      <c r="XEZ118" s="0"/>
      <c r="XFA118" s="0"/>
      <c r="XFB118" s="0"/>
      <c r="XFC118" s="0"/>
      <c r="XFD118" s="70"/>
    </row>
    <row r="119" s="72" customFormat="true" ht="15" hidden="false" customHeight="false" outlineLevel="0" collapsed="false">
      <c r="A119" s="71" t="n">
        <f aca="false">A118+1</f>
        <v>115</v>
      </c>
      <c r="B119" s="72" t="s">
        <v>356</v>
      </c>
      <c r="C119" s="72" t="s">
        <v>413</v>
      </c>
      <c r="D119" s="72" t="s">
        <v>366</v>
      </c>
      <c r="E119" s="72" t="s">
        <v>367</v>
      </c>
      <c r="J119" s="73"/>
      <c r="K119" s="73" t="n">
        <v>1</v>
      </c>
      <c r="L119" s="73"/>
      <c r="M119" s="73" t="n">
        <f aca="false">SUM(J119:L119)</f>
        <v>1</v>
      </c>
      <c r="N119" s="73" t="n">
        <f aca="false">R119+V119+Z119</f>
        <v>1</v>
      </c>
      <c r="O119" s="73" t="n">
        <f aca="false">S119+W119+AA119</f>
        <v>4</v>
      </c>
      <c r="P119" s="73" t="n">
        <f aca="false">T119+X119+AB119</f>
        <v>3</v>
      </c>
      <c r="Q119" s="73" t="n">
        <f aca="false">U119+Y119+AC119</f>
        <v>0</v>
      </c>
      <c r="R119" s="73" t="n">
        <v>1</v>
      </c>
      <c r="S119" s="73" t="n">
        <v>4</v>
      </c>
      <c r="T119" s="73" t="n">
        <v>3</v>
      </c>
      <c r="U119" s="73" t="n">
        <v>0</v>
      </c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  <c r="EF119" s="73"/>
      <c r="EG119" s="73"/>
      <c r="EH119" s="73" t="n">
        <f aca="false">SUM(I119:L119)</f>
        <v>1</v>
      </c>
      <c r="EI119" s="73" t="n">
        <f aca="false">SUMIF($N$3:$EG$3,"=TF",$N119:$EG119)</f>
        <v>0</v>
      </c>
      <c r="EJ119" s="73" t="str">
        <f aca="false">IF($B119=$B120,"",SUMIF($B$5:$B$287,$B119,$EI$5:$EI$287))</f>
        <v/>
      </c>
      <c r="EK119" s="59" t="n">
        <f aca="false">IF(SUMIF($B$5:$B$287,$B119,$EI$5:$EI$287)=0,"", EI119/SUMIF($B$5:$B$287,$B119,$EI$5:$EI$287))</f>
        <v>0</v>
      </c>
      <c r="EL119" s="60" t="n">
        <f aca="false">IF(EH119=0, "", EI119/EH119)</f>
        <v>0</v>
      </c>
      <c r="EM119" s="72" t="str">
        <f aca="false">B119</f>
        <v>Orange</v>
      </c>
      <c r="EN119" s="72" t="n">
        <f aca="false">EN118+1</f>
        <v>115</v>
      </c>
      <c r="ER119" s="73" t="n">
        <f aca="false">SUMIF($A$3:$EG$3,"=TN",$A119:$EG119)</f>
        <v>1</v>
      </c>
      <c r="ES119" s="73" t="n">
        <f aca="false">M119</f>
        <v>1</v>
      </c>
      <c r="ET119" s="73" t="n">
        <f aca="false">SUMIF($A$3:$EG$3,"=TE",$A119:$EG119)</f>
        <v>4</v>
      </c>
      <c r="EU119" s="73" t="n">
        <f aca="false">SUMIF($A$3:$EG$3,"=TH",$A119:$EG119)</f>
        <v>3</v>
      </c>
      <c r="EV119" s="73" t="n">
        <f aca="false">SUMIF($A$3:$EG$3,"=TF",$A119:$EG119)</f>
        <v>0</v>
      </c>
      <c r="XEG119" s="0"/>
      <c r="XEH119" s="0"/>
      <c r="XEI119" s="0"/>
      <c r="XEJ119" s="0"/>
      <c r="XEK119" s="0"/>
      <c r="XEL119" s="0"/>
      <c r="XEM119" s="0"/>
      <c r="XEN119" s="0"/>
      <c r="XEO119" s="0"/>
      <c r="XEP119" s="0"/>
      <c r="XEQ119" s="0"/>
      <c r="XER119" s="0"/>
      <c r="XES119" s="0"/>
      <c r="XET119" s="0"/>
      <c r="XEU119" s="0"/>
      <c r="XEV119" s="0"/>
      <c r="XEW119" s="0"/>
      <c r="XEX119" s="0"/>
      <c r="XEY119" s="0"/>
      <c r="XEZ119" s="0"/>
      <c r="XFA119" s="0"/>
      <c r="XFB119" s="0"/>
      <c r="XFC119" s="0"/>
      <c r="XFD119" s="74"/>
    </row>
    <row r="120" s="68" customFormat="true" ht="15" hidden="false" customHeight="false" outlineLevel="0" collapsed="false">
      <c r="A120" s="67" t="n">
        <f aca="false">A119+1</f>
        <v>116</v>
      </c>
      <c r="B120" s="68" t="s">
        <v>356</v>
      </c>
      <c r="C120" s="68" t="s">
        <v>414</v>
      </c>
      <c r="D120" s="68" t="s">
        <v>415</v>
      </c>
      <c r="E120" s="68" t="s">
        <v>416</v>
      </c>
      <c r="J120" s="69"/>
      <c r="K120" s="69" t="n">
        <v>2</v>
      </c>
      <c r="L120" s="69"/>
      <c r="M120" s="69" t="n">
        <f aca="false">SUM(J120:L120)</f>
        <v>2</v>
      </c>
      <c r="N120" s="69" t="n">
        <f aca="false">R120+V120+Z120</f>
        <v>2</v>
      </c>
      <c r="O120" s="69" t="n">
        <f aca="false">S120+W120+AA120</f>
        <v>10</v>
      </c>
      <c r="P120" s="69" t="n">
        <f aca="false">T120+X120+AB120</f>
        <v>10</v>
      </c>
      <c r="Q120" s="69" t="n">
        <f aca="false">U120+Y120+AC120</f>
        <v>10</v>
      </c>
      <c r="R120" s="69" t="n">
        <v>2</v>
      </c>
      <c r="S120" s="69" t="n">
        <v>10</v>
      </c>
      <c r="T120" s="69" t="n">
        <v>10</v>
      </c>
      <c r="U120" s="69" t="n">
        <v>10</v>
      </c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69"/>
      <c r="AN120" s="69"/>
      <c r="AO120" s="69"/>
      <c r="AP120" s="69"/>
      <c r="AQ120" s="69"/>
      <c r="AR120" s="69"/>
      <c r="AS120" s="69"/>
      <c r="AT120" s="69"/>
      <c r="AU120" s="69"/>
      <c r="AV120" s="69"/>
      <c r="AW120" s="69"/>
      <c r="AX120" s="69"/>
      <c r="AY120" s="69"/>
      <c r="AZ120" s="69"/>
      <c r="BA120" s="69"/>
      <c r="BB120" s="69"/>
      <c r="BC120" s="69"/>
      <c r="BD120" s="69"/>
      <c r="BE120" s="69"/>
      <c r="BF120" s="69"/>
      <c r="BG120" s="69"/>
      <c r="BH120" s="69"/>
      <c r="BI120" s="69"/>
      <c r="BJ120" s="69"/>
      <c r="BK120" s="69"/>
      <c r="BL120" s="69"/>
      <c r="BM120" s="69"/>
      <c r="BN120" s="69"/>
      <c r="BO120" s="69"/>
      <c r="BP120" s="69"/>
      <c r="BQ120" s="69"/>
      <c r="BR120" s="69"/>
      <c r="BS120" s="69"/>
      <c r="BT120" s="69"/>
      <c r="BU120" s="69"/>
      <c r="BV120" s="69"/>
      <c r="BW120" s="69"/>
      <c r="BX120" s="69"/>
      <c r="BY120" s="69"/>
      <c r="BZ120" s="69"/>
      <c r="CA120" s="69"/>
      <c r="CB120" s="69"/>
      <c r="CC120" s="69"/>
      <c r="CD120" s="69"/>
      <c r="CE120" s="69"/>
      <c r="CF120" s="69"/>
      <c r="CG120" s="69"/>
      <c r="CH120" s="69"/>
      <c r="CI120" s="69"/>
      <c r="CJ120" s="69"/>
      <c r="CK120" s="69"/>
      <c r="CL120" s="69"/>
      <c r="CM120" s="69"/>
      <c r="CN120" s="69"/>
      <c r="CO120" s="69"/>
      <c r="CP120" s="69"/>
      <c r="CQ120" s="69"/>
      <c r="CR120" s="69"/>
      <c r="CS120" s="69"/>
      <c r="CT120" s="69"/>
      <c r="CU120" s="69"/>
      <c r="CV120" s="69"/>
      <c r="CW120" s="69"/>
      <c r="CX120" s="69"/>
      <c r="CY120" s="69"/>
      <c r="CZ120" s="69"/>
      <c r="DA120" s="69"/>
      <c r="DB120" s="69"/>
      <c r="DC120" s="69"/>
      <c r="DD120" s="69"/>
      <c r="DE120" s="69"/>
      <c r="DF120" s="69"/>
      <c r="DG120" s="69"/>
      <c r="DH120" s="69"/>
      <c r="DI120" s="69"/>
      <c r="DJ120" s="69"/>
      <c r="DK120" s="69"/>
      <c r="DL120" s="69"/>
      <c r="DM120" s="69"/>
      <c r="DN120" s="69"/>
      <c r="DO120" s="69"/>
      <c r="DP120" s="69"/>
      <c r="DQ120" s="69"/>
      <c r="DR120" s="69"/>
      <c r="DS120" s="69"/>
      <c r="DT120" s="69"/>
      <c r="DU120" s="69"/>
      <c r="DV120" s="69"/>
      <c r="DW120" s="69"/>
      <c r="DX120" s="69"/>
      <c r="DY120" s="69"/>
      <c r="DZ120" s="69"/>
      <c r="EA120" s="69"/>
      <c r="EB120" s="69"/>
      <c r="EC120" s="69"/>
      <c r="ED120" s="69"/>
      <c r="EE120" s="69"/>
      <c r="EF120" s="69"/>
      <c r="EG120" s="69"/>
      <c r="EH120" s="69" t="n">
        <f aca="false">SUM(I120:L120)</f>
        <v>2</v>
      </c>
      <c r="EI120" s="69" t="n">
        <f aca="false">SUMIF($N$3:$EG$3,"=TF",$N120:$EG120)</f>
        <v>10</v>
      </c>
      <c r="EJ120" s="69" t="str">
        <f aca="false">IF($B120=$B121,"",SUMIF($B$5:$B$287,$B120,$EI$5:$EI$287))</f>
        <v/>
      </c>
      <c r="EK120" s="59" t="n">
        <f aca="false">IF(SUMIF($B$5:$B$287,$B120,$EI$5:$EI$287)=0,"", EI120/SUMIF($B$5:$B$287,$B120,$EI$5:$EI$287))</f>
        <v>0.00154535620460516</v>
      </c>
      <c r="EL120" s="60" t="n">
        <f aca="false">IF(EH120=0, "", EI120/EH120)</f>
        <v>5</v>
      </c>
      <c r="EM120" s="68" t="str">
        <f aca="false">B120</f>
        <v>Orange</v>
      </c>
      <c r="EN120" s="68" t="n">
        <f aca="false">EN119+1</f>
        <v>116</v>
      </c>
      <c r="ER120" s="69" t="n">
        <f aca="false">SUMIF($A$3:$EG$3,"=TN",$A120:$EG120)</f>
        <v>2</v>
      </c>
      <c r="ES120" s="69" t="n">
        <f aca="false">M120</f>
        <v>2</v>
      </c>
      <c r="ET120" s="69" t="n">
        <f aca="false">SUMIF($A$3:$EG$3,"=TE",$A120:$EG120)</f>
        <v>10</v>
      </c>
      <c r="EU120" s="69" t="n">
        <f aca="false">SUMIF($A$3:$EG$3,"=TH",$A120:$EG120)</f>
        <v>10</v>
      </c>
      <c r="EV120" s="69" t="n">
        <f aca="false">SUMIF($A$3:$EG$3,"=TF",$A120:$EG120)</f>
        <v>10</v>
      </c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  <c r="XFD120" s="70"/>
    </row>
    <row r="121" s="72" customFormat="true" ht="15" hidden="false" customHeight="false" outlineLevel="0" collapsed="false">
      <c r="A121" s="71" t="n">
        <f aca="false">A120+1</f>
        <v>117</v>
      </c>
      <c r="B121" s="72" t="s">
        <v>356</v>
      </c>
      <c r="C121" s="72" t="s">
        <v>417</v>
      </c>
      <c r="D121" s="72" t="s">
        <v>415</v>
      </c>
      <c r="E121" s="72" t="s">
        <v>416</v>
      </c>
      <c r="J121" s="73"/>
      <c r="K121" s="73" t="n">
        <v>2</v>
      </c>
      <c r="L121" s="73"/>
      <c r="M121" s="73" t="n">
        <f aca="false">SUM(J121:L121)</f>
        <v>2</v>
      </c>
      <c r="N121" s="73" t="n">
        <f aca="false">R121+V121+Z121</f>
        <v>4</v>
      </c>
      <c r="O121" s="73" t="n">
        <f aca="false">S121+W121+AA121</f>
        <v>15</v>
      </c>
      <c r="P121" s="73" t="n">
        <f aca="false">T121+X121+AB121</f>
        <v>15</v>
      </c>
      <c r="Q121" s="73" t="n">
        <f aca="false">U121+Y121+AC121</f>
        <v>15</v>
      </c>
      <c r="R121" s="73" t="n">
        <v>1</v>
      </c>
      <c r="S121" s="73" t="n">
        <v>4</v>
      </c>
      <c r="T121" s="73" t="n">
        <v>4</v>
      </c>
      <c r="U121" s="73" t="n">
        <v>4</v>
      </c>
      <c r="V121" s="73" t="n">
        <v>2</v>
      </c>
      <c r="W121" s="73" t="n">
        <v>7</v>
      </c>
      <c r="X121" s="73" t="n">
        <v>7</v>
      </c>
      <c r="Y121" s="73" t="n">
        <v>7</v>
      </c>
      <c r="Z121" s="73" t="n">
        <v>1</v>
      </c>
      <c r="AA121" s="73" t="n">
        <v>4</v>
      </c>
      <c r="AB121" s="73" t="n">
        <v>4</v>
      </c>
      <c r="AC121" s="73" t="n">
        <v>4</v>
      </c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  <c r="EE121" s="73"/>
      <c r="EF121" s="73"/>
      <c r="EG121" s="73"/>
      <c r="EH121" s="73" t="n">
        <f aca="false">SUM(I121:L121)</f>
        <v>2</v>
      </c>
      <c r="EI121" s="73" t="n">
        <f aca="false">SUMIF($N$3:$EG$3,"=TF",$N121:$EG121)</f>
        <v>15</v>
      </c>
      <c r="EJ121" s="73" t="str">
        <f aca="false">IF($B121=$B122,"",SUMIF($B$5:$B$287,$B121,$EI$5:$EI$287))</f>
        <v/>
      </c>
      <c r="EK121" s="59" t="n">
        <f aca="false">IF(SUMIF($B$5:$B$287,$B121,$EI$5:$EI$287)=0,"", EI121/SUMIF($B$5:$B$287,$B121,$EI$5:$EI$287))</f>
        <v>0.00231803430690774</v>
      </c>
      <c r="EL121" s="60" t="n">
        <f aca="false">IF(EH121=0, "", EI121/EH121)</f>
        <v>7.5</v>
      </c>
      <c r="EM121" s="72" t="str">
        <f aca="false">B121</f>
        <v>Orange</v>
      </c>
      <c r="EN121" s="72" t="n">
        <f aca="false">EN120+1</f>
        <v>117</v>
      </c>
      <c r="ER121" s="73" t="n">
        <f aca="false">SUMIF($A$3:$EG$3,"=TN",$A121:$EG121)</f>
        <v>4</v>
      </c>
      <c r="ES121" s="73" t="n">
        <f aca="false">M121</f>
        <v>2</v>
      </c>
      <c r="ET121" s="73" t="n">
        <f aca="false">SUMIF($A$3:$EG$3,"=TE",$A121:$EG121)</f>
        <v>15</v>
      </c>
      <c r="EU121" s="73" t="n">
        <f aca="false">SUMIF($A$3:$EG$3,"=TH",$A121:$EG121)</f>
        <v>15</v>
      </c>
      <c r="EV121" s="73" t="n">
        <f aca="false">SUMIF($A$3:$EG$3,"=TF",$A121:$EG121)</f>
        <v>15</v>
      </c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  <c r="XFD121" s="74"/>
    </row>
    <row r="122" s="68" customFormat="true" ht="15" hidden="false" customHeight="false" outlineLevel="0" collapsed="false">
      <c r="A122" s="67" t="n">
        <f aca="false">A121+1</f>
        <v>118</v>
      </c>
      <c r="B122" s="68" t="s">
        <v>356</v>
      </c>
      <c r="C122" s="68" t="s">
        <v>418</v>
      </c>
      <c r="D122" s="68" t="s">
        <v>362</v>
      </c>
      <c r="E122" s="68" t="s">
        <v>363</v>
      </c>
      <c r="F122" s="68" t="s">
        <v>364</v>
      </c>
      <c r="G122" s="68" t="s">
        <v>363</v>
      </c>
      <c r="J122" s="69"/>
      <c r="K122" s="69" t="n">
        <v>32</v>
      </c>
      <c r="L122" s="69"/>
      <c r="M122" s="69" t="n">
        <f aca="false">SUM(J122:L122)</f>
        <v>32</v>
      </c>
      <c r="N122" s="69" t="n">
        <f aca="false">R122+V122+Z122</f>
        <v>50</v>
      </c>
      <c r="O122" s="69" t="n">
        <f aca="false">S122+W122+AA122</f>
        <v>208</v>
      </c>
      <c r="P122" s="69" t="n">
        <f aca="false">T122+X122+AB122</f>
        <v>193</v>
      </c>
      <c r="Q122" s="69" t="n">
        <f aca="false">U122+Y122+AC122</f>
        <v>186</v>
      </c>
      <c r="R122" s="69" t="n">
        <v>28</v>
      </c>
      <c r="S122" s="69" t="n">
        <v>119</v>
      </c>
      <c r="T122" s="69" t="n">
        <v>107</v>
      </c>
      <c r="U122" s="69" t="n">
        <v>104</v>
      </c>
      <c r="V122" s="69" t="n">
        <v>22</v>
      </c>
      <c r="W122" s="69" t="n">
        <v>89</v>
      </c>
      <c r="X122" s="69" t="n">
        <v>86</v>
      </c>
      <c r="Y122" s="69" t="n">
        <v>82</v>
      </c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69"/>
      <c r="AN122" s="69"/>
      <c r="AO122" s="69"/>
      <c r="AP122" s="69"/>
      <c r="AQ122" s="69"/>
      <c r="AR122" s="69"/>
      <c r="AS122" s="69"/>
      <c r="AT122" s="69"/>
      <c r="AU122" s="69"/>
      <c r="AV122" s="69"/>
      <c r="AW122" s="69"/>
      <c r="AX122" s="69"/>
      <c r="AY122" s="69"/>
      <c r="AZ122" s="69"/>
      <c r="BA122" s="69"/>
      <c r="BB122" s="69"/>
      <c r="BC122" s="69"/>
      <c r="BD122" s="69"/>
      <c r="BE122" s="69"/>
      <c r="BF122" s="69"/>
      <c r="BG122" s="69"/>
      <c r="BH122" s="69"/>
      <c r="BI122" s="69"/>
      <c r="BJ122" s="69"/>
      <c r="BK122" s="69"/>
      <c r="BL122" s="69"/>
      <c r="BM122" s="69"/>
      <c r="BN122" s="69"/>
      <c r="BO122" s="69"/>
      <c r="BP122" s="69"/>
      <c r="BQ122" s="69"/>
      <c r="BR122" s="69"/>
      <c r="BS122" s="69"/>
      <c r="BT122" s="69"/>
      <c r="BU122" s="69"/>
      <c r="BV122" s="69"/>
      <c r="BW122" s="69"/>
      <c r="BX122" s="69"/>
      <c r="BY122" s="69"/>
      <c r="BZ122" s="69"/>
      <c r="CA122" s="69"/>
      <c r="CB122" s="69"/>
      <c r="CC122" s="69"/>
      <c r="CD122" s="69"/>
      <c r="CE122" s="69"/>
      <c r="CF122" s="69"/>
      <c r="CG122" s="69"/>
      <c r="CH122" s="69"/>
      <c r="CI122" s="69"/>
      <c r="CJ122" s="69"/>
      <c r="CK122" s="69"/>
      <c r="CL122" s="69"/>
      <c r="CM122" s="69"/>
      <c r="CN122" s="69"/>
      <c r="CO122" s="69"/>
      <c r="CP122" s="69"/>
      <c r="CQ122" s="69"/>
      <c r="CR122" s="69"/>
      <c r="CS122" s="69"/>
      <c r="CT122" s="69"/>
      <c r="CU122" s="69"/>
      <c r="CV122" s="69"/>
      <c r="CW122" s="69"/>
      <c r="CX122" s="69"/>
      <c r="CY122" s="69"/>
      <c r="CZ122" s="69"/>
      <c r="DA122" s="69"/>
      <c r="DB122" s="69"/>
      <c r="DC122" s="69"/>
      <c r="DD122" s="69"/>
      <c r="DE122" s="69"/>
      <c r="DF122" s="69"/>
      <c r="DG122" s="69"/>
      <c r="DH122" s="69"/>
      <c r="DI122" s="69"/>
      <c r="DJ122" s="69"/>
      <c r="DK122" s="69"/>
      <c r="DL122" s="69"/>
      <c r="DM122" s="69"/>
      <c r="DN122" s="69" t="n">
        <v>3</v>
      </c>
      <c r="DO122" s="69" t="n">
        <v>16</v>
      </c>
      <c r="DP122" s="69" t="n">
        <v>15</v>
      </c>
      <c r="DQ122" s="69" t="n">
        <v>12</v>
      </c>
      <c r="DR122" s="69"/>
      <c r="DS122" s="69"/>
      <c r="DT122" s="69"/>
      <c r="DU122" s="69"/>
      <c r="DV122" s="69"/>
      <c r="DW122" s="69"/>
      <c r="DX122" s="69"/>
      <c r="DY122" s="69"/>
      <c r="DZ122" s="69"/>
      <c r="EA122" s="69"/>
      <c r="EB122" s="69"/>
      <c r="EC122" s="69"/>
      <c r="ED122" s="69"/>
      <c r="EE122" s="69"/>
      <c r="EF122" s="69"/>
      <c r="EG122" s="69"/>
      <c r="EH122" s="69" t="n">
        <f aca="false">SUM(I122:L122)</f>
        <v>32</v>
      </c>
      <c r="EI122" s="69" t="n">
        <f aca="false">SUMIF($N$3:$EG$3,"=TF",$N122:$EG122)</f>
        <v>198</v>
      </c>
      <c r="EJ122" s="69" t="str">
        <f aca="false">IF($B122=$B123,"",SUMIF($B$5:$B$287,$B122,$EI$5:$EI$287))</f>
        <v/>
      </c>
      <c r="EK122" s="59" t="n">
        <f aca="false">IF(SUMIF($B$5:$B$287,$B122,$EI$5:$EI$287)=0,"", EI122/SUMIF($B$5:$B$287,$B122,$EI$5:$EI$287))</f>
        <v>0.0305980528511822</v>
      </c>
      <c r="EL122" s="60" t="n">
        <f aca="false">IF(EH122=0, "", EI122/EH122)</f>
        <v>6.1875</v>
      </c>
      <c r="EM122" s="68" t="str">
        <f aca="false">B122</f>
        <v>Orange</v>
      </c>
      <c r="EN122" s="68" t="n">
        <f aca="false">EN121+1</f>
        <v>118</v>
      </c>
      <c r="ER122" s="69" t="n">
        <f aca="false">SUMIF($A$3:$EG$3,"=TN",$A122:$EG122)</f>
        <v>53</v>
      </c>
      <c r="ES122" s="69" t="n">
        <f aca="false">M122</f>
        <v>32</v>
      </c>
      <c r="ET122" s="69" t="n">
        <f aca="false">SUMIF($A$3:$EG$3,"=TE",$A122:$EG122)</f>
        <v>224</v>
      </c>
      <c r="EU122" s="69" t="n">
        <f aca="false">SUMIF($A$3:$EG$3,"=TH",$A122:$EG122)</f>
        <v>208</v>
      </c>
      <c r="EV122" s="69" t="n">
        <f aca="false">SUMIF($A$3:$EG$3,"=TF",$A122:$EG122)</f>
        <v>198</v>
      </c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  <c r="XFD122" s="70"/>
    </row>
    <row r="123" s="72" customFormat="true" ht="15" hidden="false" customHeight="false" outlineLevel="0" collapsed="false">
      <c r="A123" s="71" t="n">
        <f aca="false">A122+1</f>
        <v>119</v>
      </c>
      <c r="B123" s="72" t="s">
        <v>356</v>
      </c>
      <c r="C123" s="72" t="s">
        <v>419</v>
      </c>
      <c r="D123" s="72" t="s">
        <v>420</v>
      </c>
      <c r="E123" s="72" t="s">
        <v>421</v>
      </c>
      <c r="J123" s="73"/>
      <c r="K123" s="73" t="n">
        <v>13</v>
      </c>
      <c r="L123" s="73"/>
      <c r="M123" s="73" t="n">
        <f aca="false">SUM(J123:L123)</f>
        <v>13</v>
      </c>
      <c r="N123" s="73" t="n">
        <f aca="false">R123+V123+Z123</f>
        <v>16</v>
      </c>
      <c r="O123" s="73" t="n">
        <f aca="false">S123+W123+AA123</f>
        <v>80</v>
      </c>
      <c r="P123" s="73" t="n">
        <f aca="false">T123+X123+AB123</f>
        <v>78</v>
      </c>
      <c r="Q123" s="73" t="n">
        <f aca="false">U123+Y123+AC123</f>
        <v>63</v>
      </c>
      <c r="R123" s="73" t="n">
        <v>16</v>
      </c>
      <c r="S123" s="73" t="n">
        <v>80</v>
      </c>
      <c r="T123" s="73" t="n">
        <v>78</v>
      </c>
      <c r="U123" s="73" t="n">
        <v>63</v>
      </c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  <c r="EF123" s="73"/>
      <c r="EG123" s="73"/>
      <c r="EH123" s="73" t="n">
        <f aca="false">SUM(I123:L123)</f>
        <v>13</v>
      </c>
      <c r="EI123" s="73" t="n">
        <f aca="false">SUMIF($N$3:$EG$3,"=TF",$N123:$EG123)</f>
        <v>63</v>
      </c>
      <c r="EJ123" s="73" t="str">
        <f aca="false">IF($B123=$B124,"",SUMIF($B$5:$B$287,$B123,$EI$5:$EI$287))</f>
        <v/>
      </c>
      <c r="EK123" s="59" t="n">
        <f aca="false">IF(SUMIF($B$5:$B$287,$B123,$EI$5:$EI$287)=0,"", EI123/SUMIF($B$5:$B$287,$B123,$EI$5:$EI$287))</f>
        <v>0.00973574408901252</v>
      </c>
      <c r="EL123" s="60" t="n">
        <f aca="false">IF(EH123=0, "", EI123/EH123)</f>
        <v>4.84615384615385</v>
      </c>
      <c r="EM123" s="72" t="str">
        <f aca="false">B123</f>
        <v>Orange</v>
      </c>
      <c r="EN123" s="72" t="n">
        <f aca="false">EN122+1</f>
        <v>119</v>
      </c>
      <c r="ER123" s="73" t="n">
        <f aca="false">SUMIF($A$3:$EG$3,"=TN",$A123:$EG123)</f>
        <v>16</v>
      </c>
      <c r="ES123" s="73" t="n">
        <f aca="false">M123</f>
        <v>13</v>
      </c>
      <c r="ET123" s="73" t="n">
        <f aca="false">SUMIF($A$3:$EG$3,"=TE",$A123:$EG123)</f>
        <v>80</v>
      </c>
      <c r="EU123" s="73" t="n">
        <f aca="false">SUMIF($A$3:$EG$3,"=TH",$A123:$EG123)</f>
        <v>78</v>
      </c>
      <c r="EV123" s="73" t="n">
        <f aca="false">SUMIF($A$3:$EG$3,"=TF",$A123:$EG123)</f>
        <v>63</v>
      </c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  <c r="XFD123" s="74"/>
    </row>
    <row r="124" s="68" customFormat="true" ht="15" hidden="false" customHeight="false" outlineLevel="0" collapsed="false">
      <c r="A124" s="67" t="n">
        <f aca="false">A123+1</f>
        <v>120</v>
      </c>
      <c r="B124" s="68" t="s">
        <v>356</v>
      </c>
      <c r="C124" s="68" t="s">
        <v>422</v>
      </c>
      <c r="D124" s="68" t="s">
        <v>423</v>
      </c>
      <c r="E124" s="68" t="s">
        <v>424</v>
      </c>
      <c r="J124" s="69"/>
      <c r="K124" s="69" t="n">
        <v>3</v>
      </c>
      <c r="L124" s="69"/>
      <c r="M124" s="69" t="n">
        <f aca="false">SUM(J124:L124)</f>
        <v>3</v>
      </c>
      <c r="N124" s="69" t="n">
        <f aca="false">R124+V124+Z124</f>
        <v>2</v>
      </c>
      <c r="O124" s="69" t="n">
        <f aca="false">S124+W124+AA124</f>
        <v>10</v>
      </c>
      <c r="P124" s="69" t="n">
        <f aca="false">T124+X124+AB124</f>
        <v>7</v>
      </c>
      <c r="Q124" s="69" t="n">
        <f aca="false">U124+Y124+AC124</f>
        <v>7</v>
      </c>
      <c r="R124" s="69" t="n">
        <v>2</v>
      </c>
      <c r="S124" s="69" t="n">
        <v>10</v>
      </c>
      <c r="T124" s="69" t="n">
        <v>7</v>
      </c>
      <c r="U124" s="69" t="n">
        <v>7</v>
      </c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69"/>
      <c r="CB124" s="69"/>
      <c r="CC124" s="69"/>
      <c r="CD124" s="69"/>
      <c r="CE124" s="69"/>
      <c r="CF124" s="69"/>
      <c r="CG124" s="69"/>
      <c r="CH124" s="69"/>
      <c r="CI124" s="69"/>
      <c r="CJ124" s="69"/>
      <c r="CK124" s="69"/>
      <c r="CL124" s="69"/>
      <c r="CM124" s="69"/>
      <c r="CN124" s="69"/>
      <c r="CO124" s="69"/>
      <c r="CP124" s="69"/>
      <c r="CQ124" s="69"/>
      <c r="CR124" s="69"/>
      <c r="CS124" s="69"/>
      <c r="CT124" s="69"/>
      <c r="CU124" s="69"/>
      <c r="CV124" s="69"/>
      <c r="CW124" s="69"/>
      <c r="CX124" s="69"/>
      <c r="CY124" s="69"/>
      <c r="CZ124" s="69"/>
      <c r="DA124" s="69"/>
      <c r="DB124" s="69"/>
      <c r="DC124" s="69"/>
      <c r="DD124" s="69"/>
      <c r="DE124" s="69"/>
      <c r="DF124" s="69"/>
      <c r="DG124" s="69"/>
      <c r="DH124" s="69"/>
      <c r="DI124" s="69"/>
      <c r="DJ124" s="69"/>
      <c r="DK124" s="69"/>
      <c r="DL124" s="69"/>
      <c r="DM124" s="69"/>
      <c r="DN124" s="69"/>
      <c r="DO124" s="69"/>
      <c r="DP124" s="69"/>
      <c r="DQ124" s="69"/>
      <c r="DR124" s="69"/>
      <c r="DS124" s="69"/>
      <c r="DT124" s="69"/>
      <c r="DU124" s="69"/>
      <c r="DV124" s="69"/>
      <c r="DW124" s="69"/>
      <c r="DX124" s="69"/>
      <c r="DY124" s="69"/>
      <c r="DZ124" s="69"/>
      <c r="EA124" s="69"/>
      <c r="EB124" s="69"/>
      <c r="EC124" s="69"/>
      <c r="ED124" s="69"/>
      <c r="EE124" s="69"/>
      <c r="EF124" s="69"/>
      <c r="EG124" s="69"/>
      <c r="EH124" s="69" t="n">
        <f aca="false">SUM(I124:L124)</f>
        <v>3</v>
      </c>
      <c r="EI124" s="69" t="n">
        <f aca="false">SUMIF($N$3:$EG$3,"=TF",$N124:$EG124)</f>
        <v>7</v>
      </c>
      <c r="EJ124" s="69" t="str">
        <f aca="false">IF($B124=$B125,"",SUMIF($B$5:$B$287,$B124,$EI$5:$EI$287))</f>
        <v/>
      </c>
      <c r="EK124" s="59" t="n">
        <f aca="false">IF(SUMIF($B$5:$B$287,$B124,$EI$5:$EI$287)=0,"", EI124/SUMIF($B$5:$B$287,$B124,$EI$5:$EI$287))</f>
        <v>0.00108174934322361</v>
      </c>
      <c r="EL124" s="60" t="n">
        <f aca="false">IF(EH124=0, "", EI124/EH124)</f>
        <v>2.33333333333333</v>
      </c>
      <c r="EM124" s="68" t="str">
        <f aca="false">B124</f>
        <v>Orange</v>
      </c>
      <c r="EN124" s="68" t="n">
        <f aca="false">EN123+1</f>
        <v>120</v>
      </c>
      <c r="ER124" s="69" t="n">
        <f aca="false">SUMIF($A$3:$EG$3,"=TN",$A124:$EG124)</f>
        <v>2</v>
      </c>
      <c r="ES124" s="69" t="n">
        <f aca="false">M124</f>
        <v>3</v>
      </c>
      <c r="ET124" s="69" t="n">
        <f aca="false">SUMIF($A$3:$EG$3,"=TE",$A124:$EG124)</f>
        <v>10</v>
      </c>
      <c r="EU124" s="69" t="n">
        <f aca="false">SUMIF($A$3:$EG$3,"=TH",$A124:$EG124)</f>
        <v>7</v>
      </c>
      <c r="EV124" s="69" t="n">
        <f aca="false">SUMIF($A$3:$EG$3,"=TF",$A124:$EG124)</f>
        <v>7</v>
      </c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  <c r="XFD124" s="70"/>
    </row>
    <row r="125" s="72" customFormat="true" ht="15" hidden="false" customHeight="false" outlineLevel="0" collapsed="false">
      <c r="A125" s="71" t="n">
        <f aca="false">A124+1</f>
        <v>121</v>
      </c>
      <c r="B125" s="72" t="s">
        <v>356</v>
      </c>
      <c r="C125" s="72" t="s">
        <v>425</v>
      </c>
      <c r="D125" s="72" t="s">
        <v>415</v>
      </c>
      <c r="E125" s="72" t="s">
        <v>416</v>
      </c>
      <c r="J125" s="73"/>
      <c r="K125" s="73" t="n">
        <v>2</v>
      </c>
      <c r="L125" s="73"/>
      <c r="M125" s="73" t="n">
        <f aca="false">SUM(J125:L125)</f>
        <v>2</v>
      </c>
      <c r="N125" s="73" t="n">
        <f aca="false">R125+V125+Z125</f>
        <v>4</v>
      </c>
      <c r="O125" s="73" t="n">
        <f aca="false">S125+W125+AA125</f>
        <v>17</v>
      </c>
      <c r="P125" s="73" t="n">
        <f aca="false">T125+X125+AB125</f>
        <v>17</v>
      </c>
      <c r="Q125" s="73" t="n">
        <f aca="false">U125+Y125+AC125</f>
        <v>17</v>
      </c>
      <c r="R125" s="73" t="n">
        <v>2</v>
      </c>
      <c r="S125" s="73" t="n">
        <v>8</v>
      </c>
      <c r="T125" s="73" t="n">
        <v>8</v>
      </c>
      <c r="U125" s="73" t="n">
        <v>8</v>
      </c>
      <c r="V125" s="73" t="n">
        <v>2</v>
      </c>
      <c r="W125" s="73" t="n">
        <v>9</v>
      </c>
      <c r="X125" s="73" t="n">
        <v>9</v>
      </c>
      <c r="Y125" s="73" t="n">
        <v>9</v>
      </c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  <c r="EF125" s="73"/>
      <c r="EG125" s="73"/>
      <c r="EH125" s="73" t="n">
        <f aca="false">SUM(I125:L125)</f>
        <v>2</v>
      </c>
      <c r="EI125" s="73" t="n">
        <f aca="false">SUMIF($N$3:$EG$3,"=TF",$N125:$EG125)</f>
        <v>17</v>
      </c>
      <c r="EJ125" s="73" t="str">
        <f aca="false">IF($B125=$B126,"",SUMIF($B$5:$B$287,$B125,$EI$5:$EI$287))</f>
        <v/>
      </c>
      <c r="EK125" s="59" t="n">
        <f aca="false">IF(SUMIF($B$5:$B$287,$B125,$EI$5:$EI$287)=0,"", EI125/SUMIF($B$5:$B$287,$B125,$EI$5:$EI$287))</f>
        <v>0.00262710554782877</v>
      </c>
      <c r="EL125" s="60" t="n">
        <f aca="false">IF(EH125=0, "", EI125/EH125)</f>
        <v>8.5</v>
      </c>
      <c r="EM125" s="72" t="str">
        <f aca="false">B125</f>
        <v>Orange</v>
      </c>
      <c r="EN125" s="72" t="n">
        <f aca="false">EN124+1</f>
        <v>121</v>
      </c>
      <c r="ER125" s="73" t="n">
        <f aca="false">SUMIF($A$3:$EG$3,"=TN",$A125:$EG125)</f>
        <v>4</v>
      </c>
      <c r="ES125" s="73" t="n">
        <f aca="false">M125</f>
        <v>2</v>
      </c>
      <c r="ET125" s="73" t="n">
        <f aca="false">SUMIF($A$3:$EG$3,"=TE",$A125:$EG125)</f>
        <v>17</v>
      </c>
      <c r="EU125" s="73" t="n">
        <f aca="false">SUMIF($A$3:$EG$3,"=TH",$A125:$EG125)</f>
        <v>17</v>
      </c>
      <c r="EV125" s="73" t="n">
        <f aca="false">SUMIF($A$3:$EG$3,"=TF",$A125:$EG125)</f>
        <v>17</v>
      </c>
      <c r="XEG125" s="0"/>
      <c r="XEH125" s="0"/>
      <c r="XEI125" s="0"/>
      <c r="XEJ125" s="0"/>
      <c r="XEK125" s="0"/>
      <c r="XEL125" s="0"/>
      <c r="XEM125" s="0"/>
      <c r="XEN125" s="0"/>
      <c r="XEO125" s="0"/>
      <c r="XEP125" s="0"/>
      <c r="XEQ125" s="0"/>
      <c r="XER125" s="0"/>
      <c r="XES125" s="0"/>
      <c r="XET125" s="0"/>
      <c r="XEU125" s="0"/>
      <c r="XEV125" s="0"/>
      <c r="XEW125" s="0"/>
      <c r="XEX125" s="0"/>
      <c r="XEY125" s="0"/>
      <c r="XEZ125" s="0"/>
      <c r="XFA125" s="0"/>
      <c r="XFB125" s="0"/>
      <c r="XFC125" s="0"/>
      <c r="XFD125" s="74"/>
    </row>
    <row r="126" s="68" customFormat="true" ht="15" hidden="false" customHeight="false" outlineLevel="0" collapsed="false">
      <c r="A126" s="67" t="n">
        <f aca="false">A125+1</f>
        <v>122</v>
      </c>
      <c r="B126" s="68" t="s">
        <v>356</v>
      </c>
      <c r="C126" s="68" t="s">
        <v>426</v>
      </c>
      <c r="D126" s="68" t="s">
        <v>427</v>
      </c>
      <c r="E126" s="68" t="s">
        <v>428</v>
      </c>
      <c r="J126" s="69"/>
      <c r="K126" s="69" t="n">
        <v>5</v>
      </c>
      <c r="L126" s="69"/>
      <c r="M126" s="69" t="n">
        <f aca="false">SUM(J126:L126)</f>
        <v>5</v>
      </c>
      <c r="N126" s="69" t="n">
        <f aca="false">R126+V126+Z126</f>
        <v>7</v>
      </c>
      <c r="O126" s="69" t="n">
        <f aca="false">S126+W126+AA126</f>
        <v>26</v>
      </c>
      <c r="P126" s="69" t="n">
        <f aca="false">T126+X126+AB126</f>
        <v>22</v>
      </c>
      <c r="Q126" s="69" t="n">
        <f aca="false">U126+Y126+AC126</f>
        <v>17</v>
      </c>
      <c r="R126" s="69" t="n">
        <v>4</v>
      </c>
      <c r="S126" s="69" t="n">
        <v>18</v>
      </c>
      <c r="T126" s="69" t="n">
        <v>18</v>
      </c>
      <c r="U126" s="69" t="n">
        <v>13</v>
      </c>
      <c r="V126" s="69" t="n">
        <v>3</v>
      </c>
      <c r="W126" s="69" t="n">
        <v>8</v>
      </c>
      <c r="X126" s="69" t="n">
        <v>4</v>
      </c>
      <c r="Y126" s="69" t="n">
        <v>4</v>
      </c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69"/>
      <c r="AN126" s="69"/>
      <c r="AO126" s="69"/>
      <c r="AP126" s="69"/>
      <c r="AQ126" s="69"/>
      <c r="AR126" s="69"/>
      <c r="AS126" s="69"/>
      <c r="AT126" s="69"/>
      <c r="AU126" s="69"/>
      <c r="AV126" s="69"/>
      <c r="AW126" s="69"/>
      <c r="AX126" s="69"/>
      <c r="AY126" s="69"/>
      <c r="AZ126" s="69"/>
      <c r="BA126" s="69"/>
      <c r="BB126" s="69"/>
      <c r="BC126" s="69"/>
      <c r="BD126" s="69"/>
      <c r="BE126" s="69"/>
      <c r="BF126" s="69"/>
      <c r="BG126" s="69"/>
      <c r="BH126" s="69"/>
      <c r="BI126" s="69"/>
      <c r="BJ126" s="69"/>
      <c r="BK126" s="69"/>
      <c r="BL126" s="69"/>
      <c r="BM126" s="69"/>
      <c r="BN126" s="69"/>
      <c r="BO126" s="69"/>
      <c r="BP126" s="69"/>
      <c r="BQ126" s="69"/>
      <c r="BR126" s="69"/>
      <c r="BS126" s="69"/>
      <c r="BT126" s="69"/>
      <c r="BU126" s="69"/>
      <c r="BV126" s="69"/>
      <c r="BW126" s="69"/>
      <c r="BX126" s="69"/>
      <c r="BY126" s="69"/>
      <c r="BZ126" s="69"/>
      <c r="CA126" s="69"/>
      <c r="CB126" s="69"/>
      <c r="CC126" s="69"/>
      <c r="CD126" s="69" t="n">
        <v>2</v>
      </c>
      <c r="CE126" s="69" t="n">
        <v>11</v>
      </c>
      <c r="CF126" s="69" t="n">
        <v>6</v>
      </c>
      <c r="CG126" s="69" t="n">
        <v>6</v>
      </c>
      <c r="CH126" s="69"/>
      <c r="CI126" s="69"/>
      <c r="CJ126" s="69"/>
      <c r="CK126" s="69"/>
      <c r="CL126" s="69"/>
      <c r="CM126" s="69"/>
      <c r="CN126" s="69"/>
      <c r="CO126" s="69"/>
      <c r="CP126" s="69"/>
      <c r="CQ126" s="69"/>
      <c r="CR126" s="69"/>
      <c r="CS126" s="69"/>
      <c r="CT126" s="69"/>
      <c r="CU126" s="69"/>
      <c r="CV126" s="69"/>
      <c r="CW126" s="69"/>
      <c r="CX126" s="69"/>
      <c r="CY126" s="69"/>
      <c r="CZ126" s="69"/>
      <c r="DA126" s="69"/>
      <c r="DB126" s="69"/>
      <c r="DC126" s="69"/>
      <c r="DD126" s="69"/>
      <c r="DE126" s="69"/>
      <c r="DF126" s="69"/>
      <c r="DG126" s="69"/>
      <c r="DH126" s="69"/>
      <c r="DI126" s="69"/>
      <c r="DJ126" s="69"/>
      <c r="DK126" s="69"/>
      <c r="DL126" s="69"/>
      <c r="DM126" s="69"/>
      <c r="DN126" s="69"/>
      <c r="DO126" s="69"/>
      <c r="DP126" s="69"/>
      <c r="DQ126" s="69"/>
      <c r="DR126" s="69"/>
      <c r="DS126" s="69"/>
      <c r="DT126" s="69"/>
      <c r="DU126" s="69"/>
      <c r="DV126" s="69"/>
      <c r="DW126" s="69"/>
      <c r="DX126" s="69"/>
      <c r="DY126" s="69"/>
      <c r="DZ126" s="69"/>
      <c r="EA126" s="69"/>
      <c r="EB126" s="69"/>
      <c r="EC126" s="69"/>
      <c r="ED126" s="69"/>
      <c r="EE126" s="69"/>
      <c r="EF126" s="69"/>
      <c r="EG126" s="69"/>
      <c r="EH126" s="69" t="n">
        <f aca="false">SUM(I126:L126)</f>
        <v>5</v>
      </c>
      <c r="EI126" s="69" t="n">
        <f aca="false">SUMIF($N$3:$EG$3,"=TF",$N126:$EG126)</f>
        <v>23</v>
      </c>
      <c r="EJ126" s="69" t="str">
        <f aca="false">IF($B126=$B127,"",SUMIF($B$5:$B$287,$B126,$EI$5:$EI$287))</f>
        <v/>
      </c>
      <c r="EK126" s="59" t="n">
        <f aca="false">IF(SUMIF($B$5:$B$287,$B126,$EI$5:$EI$287)=0,"", EI126/SUMIF($B$5:$B$287,$B126,$EI$5:$EI$287))</f>
        <v>0.00355431927059187</v>
      </c>
      <c r="EL126" s="60" t="n">
        <f aca="false">IF(EH126=0, "", EI126/EH126)</f>
        <v>4.6</v>
      </c>
      <c r="EM126" s="68" t="str">
        <f aca="false">B126</f>
        <v>Orange</v>
      </c>
      <c r="EN126" s="68" t="n">
        <f aca="false">EN125+1</f>
        <v>122</v>
      </c>
      <c r="ER126" s="69" t="n">
        <f aca="false">SUMIF($A$3:$EG$3,"=TN",$A126:$EG126)</f>
        <v>9</v>
      </c>
      <c r="ES126" s="69" t="n">
        <f aca="false">M126</f>
        <v>5</v>
      </c>
      <c r="ET126" s="69" t="n">
        <f aca="false">SUMIF($A$3:$EG$3,"=TE",$A126:$EG126)</f>
        <v>37</v>
      </c>
      <c r="EU126" s="69" t="n">
        <f aca="false">SUMIF($A$3:$EG$3,"=TH",$A126:$EG126)</f>
        <v>28</v>
      </c>
      <c r="EV126" s="69" t="n">
        <f aca="false">SUMIF($A$3:$EG$3,"=TF",$A126:$EG126)</f>
        <v>23</v>
      </c>
      <c r="XEG126" s="0"/>
      <c r="XEH126" s="0"/>
      <c r="XEI126" s="0"/>
      <c r="XEJ126" s="0"/>
      <c r="XEK126" s="0"/>
      <c r="XEL126" s="0"/>
      <c r="XEM126" s="0"/>
      <c r="XEN126" s="0"/>
      <c r="XEO126" s="0"/>
      <c r="XEP126" s="0"/>
      <c r="XEQ126" s="0"/>
      <c r="XER126" s="0"/>
      <c r="XES126" s="0"/>
      <c r="XET126" s="0"/>
      <c r="XEU126" s="0"/>
      <c r="XEV126" s="0"/>
      <c r="XEW126" s="0"/>
      <c r="XEX126" s="0"/>
      <c r="XEY126" s="0"/>
      <c r="XEZ126" s="0"/>
      <c r="XFA126" s="0"/>
      <c r="XFB126" s="0"/>
      <c r="XFC126" s="0"/>
      <c r="XFD126" s="70"/>
    </row>
    <row r="127" s="72" customFormat="true" ht="15" hidden="false" customHeight="false" outlineLevel="0" collapsed="false">
      <c r="A127" s="71" t="n">
        <f aca="false">A126+1</f>
        <v>123</v>
      </c>
      <c r="B127" s="72" t="s">
        <v>356</v>
      </c>
      <c r="C127" s="72" t="s">
        <v>429</v>
      </c>
      <c r="D127" s="72" t="s">
        <v>423</v>
      </c>
      <c r="E127" s="72" t="s">
        <v>424</v>
      </c>
      <c r="J127" s="73"/>
      <c r="K127" s="73" t="n">
        <v>1</v>
      </c>
      <c r="L127" s="73"/>
      <c r="M127" s="73" t="n">
        <f aca="false">SUM(J127:L127)</f>
        <v>1</v>
      </c>
      <c r="N127" s="73" t="n">
        <f aca="false">R127+V127+Z127</f>
        <v>1</v>
      </c>
      <c r="O127" s="73" t="n">
        <f aca="false">S127+W127+AA127</f>
        <v>6</v>
      </c>
      <c r="P127" s="73" t="n">
        <f aca="false">T127+X127+AB127</f>
        <v>4</v>
      </c>
      <c r="Q127" s="73" t="n">
        <f aca="false">U127+Y127+AC127</f>
        <v>4</v>
      </c>
      <c r="R127" s="73" t="n">
        <v>1</v>
      </c>
      <c r="S127" s="73" t="n">
        <v>6</v>
      </c>
      <c r="T127" s="73" t="n">
        <v>4</v>
      </c>
      <c r="U127" s="73" t="n">
        <v>4</v>
      </c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  <c r="EF127" s="73"/>
      <c r="EG127" s="73"/>
      <c r="EH127" s="73" t="n">
        <f aca="false">SUM(I127:L127)</f>
        <v>1</v>
      </c>
      <c r="EI127" s="73" t="n">
        <f aca="false">SUMIF($N$3:$EG$3,"=TF",$N127:$EG127)</f>
        <v>4</v>
      </c>
      <c r="EJ127" s="73" t="str">
        <f aca="false">IF($B127=$B128,"",SUMIF($B$5:$B$287,$B127,$EI$5:$EI$287))</f>
        <v/>
      </c>
      <c r="EK127" s="59" t="n">
        <f aca="false">IF(SUMIF($B$5:$B$287,$B127,$EI$5:$EI$287)=0,"", EI127/SUMIF($B$5:$B$287,$B127,$EI$5:$EI$287))</f>
        <v>0.000618142481842065</v>
      </c>
      <c r="EL127" s="60" t="n">
        <f aca="false">IF(EH127=0, "", EI127/EH127)</f>
        <v>4</v>
      </c>
      <c r="EM127" s="72" t="str">
        <f aca="false">B127</f>
        <v>Orange</v>
      </c>
      <c r="EN127" s="72" t="n">
        <f aca="false">EN126+1</f>
        <v>123</v>
      </c>
      <c r="ER127" s="73" t="n">
        <f aca="false">SUMIF($A$3:$EG$3,"=TN",$A127:$EG127)</f>
        <v>1</v>
      </c>
      <c r="ES127" s="73" t="n">
        <f aca="false">M127</f>
        <v>1</v>
      </c>
      <c r="ET127" s="73" t="n">
        <f aca="false">SUMIF($A$3:$EG$3,"=TE",$A127:$EG127)</f>
        <v>6</v>
      </c>
      <c r="EU127" s="73" t="n">
        <f aca="false">SUMIF($A$3:$EG$3,"=TH",$A127:$EG127)</f>
        <v>4</v>
      </c>
      <c r="EV127" s="73" t="n">
        <f aca="false">SUMIF($A$3:$EG$3,"=TF",$A127:$EG127)</f>
        <v>4</v>
      </c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  <c r="XFD127" s="74"/>
    </row>
    <row r="128" s="68" customFormat="true" ht="15" hidden="false" customHeight="false" outlineLevel="0" collapsed="false">
      <c r="A128" s="67" t="n">
        <f aca="false">A127+1</f>
        <v>124</v>
      </c>
      <c r="B128" s="68" t="s">
        <v>356</v>
      </c>
      <c r="C128" s="68" t="s">
        <v>430</v>
      </c>
      <c r="D128" s="68" t="s">
        <v>366</v>
      </c>
      <c r="E128" s="68" t="s">
        <v>367</v>
      </c>
      <c r="J128" s="69"/>
      <c r="K128" s="69" t="n">
        <v>15</v>
      </c>
      <c r="L128" s="69"/>
      <c r="M128" s="69" t="n">
        <f aca="false">SUM(J128:L128)</f>
        <v>15</v>
      </c>
      <c r="N128" s="69" t="n">
        <f aca="false">R128+V128+Z128</f>
        <v>21</v>
      </c>
      <c r="O128" s="69" t="n">
        <f aca="false">S128+W128+AA128</f>
        <v>94</v>
      </c>
      <c r="P128" s="69" t="n">
        <f aca="false">T128+X128+AB128</f>
        <v>75</v>
      </c>
      <c r="Q128" s="69" t="n">
        <f aca="false">U128+Y128+AC128</f>
        <v>67</v>
      </c>
      <c r="R128" s="69" t="n">
        <v>13</v>
      </c>
      <c r="S128" s="69" t="n">
        <v>64</v>
      </c>
      <c r="T128" s="69" t="n">
        <v>53</v>
      </c>
      <c r="U128" s="69" t="n">
        <v>48</v>
      </c>
      <c r="V128" s="69" t="n">
        <v>8</v>
      </c>
      <c r="W128" s="69" t="n">
        <v>30</v>
      </c>
      <c r="X128" s="69" t="n">
        <v>22</v>
      </c>
      <c r="Y128" s="69" t="n">
        <v>19</v>
      </c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69"/>
      <c r="CB128" s="69"/>
      <c r="CC128" s="69"/>
      <c r="CD128" s="69"/>
      <c r="CE128" s="69"/>
      <c r="CF128" s="69"/>
      <c r="CG128" s="69"/>
      <c r="CH128" s="69"/>
      <c r="CI128" s="69"/>
      <c r="CJ128" s="69"/>
      <c r="CK128" s="69"/>
      <c r="CL128" s="69"/>
      <c r="CM128" s="69"/>
      <c r="CN128" s="69"/>
      <c r="CO128" s="69"/>
      <c r="CP128" s="69"/>
      <c r="CQ128" s="69"/>
      <c r="CR128" s="69"/>
      <c r="CS128" s="69"/>
      <c r="CT128" s="69"/>
      <c r="CU128" s="69"/>
      <c r="CV128" s="69"/>
      <c r="CW128" s="69"/>
      <c r="CX128" s="69"/>
      <c r="CY128" s="69"/>
      <c r="CZ128" s="69"/>
      <c r="DA128" s="69"/>
      <c r="DB128" s="69"/>
      <c r="DC128" s="69"/>
      <c r="DD128" s="69"/>
      <c r="DE128" s="69"/>
      <c r="DF128" s="69"/>
      <c r="DG128" s="69"/>
      <c r="DH128" s="69"/>
      <c r="DI128" s="69"/>
      <c r="DJ128" s="69"/>
      <c r="DK128" s="69"/>
      <c r="DL128" s="69"/>
      <c r="DM128" s="69"/>
      <c r="DN128" s="69"/>
      <c r="DO128" s="69"/>
      <c r="DP128" s="69"/>
      <c r="DQ128" s="69"/>
      <c r="DR128" s="69"/>
      <c r="DS128" s="69"/>
      <c r="DT128" s="69"/>
      <c r="DU128" s="69"/>
      <c r="DV128" s="69"/>
      <c r="DW128" s="69"/>
      <c r="DX128" s="69"/>
      <c r="DY128" s="69"/>
      <c r="DZ128" s="69"/>
      <c r="EA128" s="69"/>
      <c r="EB128" s="69"/>
      <c r="EC128" s="69"/>
      <c r="ED128" s="69"/>
      <c r="EE128" s="69"/>
      <c r="EF128" s="69"/>
      <c r="EG128" s="69"/>
      <c r="EH128" s="69" t="n">
        <f aca="false">SUM(I128:L128)</f>
        <v>15</v>
      </c>
      <c r="EI128" s="69" t="n">
        <f aca="false">SUMIF($N$3:$EG$3,"=TF",$N128:$EG128)</f>
        <v>67</v>
      </c>
      <c r="EJ128" s="69" t="str">
        <f aca="false">IF($B128=$B129,"",SUMIF($B$5:$B$287,$B128,$EI$5:$EI$287))</f>
        <v/>
      </c>
      <c r="EK128" s="59" t="n">
        <f aca="false">IF(SUMIF($B$5:$B$287,$B128,$EI$5:$EI$287)=0,"", EI128/SUMIF($B$5:$B$287,$B128,$EI$5:$EI$287))</f>
        <v>0.0103538865708546</v>
      </c>
      <c r="EL128" s="60" t="n">
        <f aca="false">IF(EH128=0, "", EI128/EH128)</f>
        <v>4.46666666666667</v>
      </c>
      <c r="EM128" s="68" t="str">
        <f aca="false">B128</f>
        <v>Orange</v>
      </c>
      <c r="EN128" s="68" t="n">
        <f aca="false">EN126+1</f>
        <v>123</v>
      </c>
      <c r="ER128" s="69" t="n">
        <f aca="false">SUMIF($A$3:$EG$3,"=TN",$A128:$EG128)</f>
        <v>21</v>
      </c>
      <c r="ES128" s="69" t="n">
        <f aca="false">M128</f>
        <v>15</v>
      </c>
      <c r="ET128" s="69" t="n">
        <f aca="false">SUMIF($A$3:$EG$3,"=TE",$A128:$EG128)</f>
        <v>94</v>
      </c>
      <c r="EU128" s="69" t="n">
        <f aca="false">SUMIF($A$3:$EG$3,"=TH",$A128:$EG128)</f>
        <v>75</v>
      </c>
      <c r="EV128" s="69" t="n">
        <f aca="false">SUMIF($A$3:$EG$3,"=TF",$A128:$EG128)</f>
        <v>67</v>
      </c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  <c r="XFD128" s="70"/>
    </row>
    <row r="129" s="72" customFormat="true" ht="15" hidden="false" customHeight="false" outlineLevel="0" collapsed="false">
      <c r="A129" s="71" t="n">
        <f aca="false">A128+1</f>
        <v>125</v>
      </c>
      <c r="B129" s="72" t="s">
        <v>356</v>
      </c>
      <c r="C129" s="72" t="s">
        <v>431</v>
      </c>
      <c r="D129" s="72" t="s">
        <v>432</v>
      </c>
      <c r="E129" s="72" t="s">
        <v>433</v>
      </c>
      <c r="F129" s="72" t="s">
        <v>434</v>
      </c>
      <c r="G129" s="72" t="s">
        <v>435</v>
      </c>
      <c r="J129" s="73"/>
      <c r="K129" s="73" t="n">
        <v>12</v>
      </c>
      <c r="L129" s="73"/>
      <c r="M129" s="73" t="n">
        <f aca="false">SUM(J129:L129)</f>
        <v>12</v>
      </c>
      <c r="N129" s="73" t="n">
        <f aca="false">R129+V129+Z129</f>
        <v>14</v>
      </c>
      <c r="O129" s="73" t="n">
        <f aca="false">S129+W129+AA129</f>
        <v>56</v>
      </c>
      <c r="P129" s="73" t="n">
        <f aca="false">T129+X129+AB129</f>
        <v>55</v>
      </c>
      <c r="Q129" s="73" t="n">
        <f aca="false">U129+Y129+AC129</f>
        <v>53</v>
      </c>
      <c r="R129" s="73" t="n">
        <v>12</v>
      </c>
      <c r="S129" s="73" t="n">
        <v>49</v>
      </c>
      <c r="T129" s="73" t="n">
        <v>48</v>
      </c>
      <c r="U129" s="73" t="n">
        <v>46</v>
      </c>
      <c r="V129" s="73" t="n">
        <v>2</v>
      </c>
      <c r="W129" s="73" t="n">
        <v>7</v>
      </c>
      <c r="X129" s="73" t="n">
        <v>7</v>
      </c>
      <c r="Y129" s="73" t="n">
        <v>7</v>
      </c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  <c r="EF129" s="73"/>
      <c r="EG129" s="73"/>
      <c r="EH129" s="73" t="n">
        <f aca="false">SUM(I129:L129)</f>
        <v>12</v>
      </c>
      <c r="EI129" s="73" t="n">
        <f aca="false">SUMIF($N$3:$EG$3,"=TF",$N129:$EG129)</f>
        <v>53</v>
      </c>
      <c r="EJ129" s="73" t="str">
        <f aca="false">IF($B129=$B130,"",SUMIF($B$5:$B$287,$B129,$EI$5:$EI$287))</f>
        <v/>
      </c>
      <c r="EK129" s="59" t="n">
        <f aca="false">IF(SUMIF($B$5:$B$287,$B129,$EI$5:$EI$287)=0,"", EI129/SUMIF($B$5:$B$287,$B129,$EI$5:$EI$287))</f>
        <v>0.00819038788440736</v>
      </c>
      <c r="EL129" s="60" t="n">
        <f aca="false">IF(EH129=0, "", EI129/EH129)</f>
        <v>4.41666666666667</v>
      </c>
      <c r="EM129" s="72" t="str">
        <f aca="false">B129</f>
        <v>Orange</v>
      </c>
      <c r="EN129" s="72" t="n">
        <f aca="false">EN128+1</f>
        <v>124</v>
      </c>
      <c r="ER129" s="73" t="n">
        <f aca="false">SUMIF($A$3:$EG$3,"=TN",$A129:$EG129)</f>
        <v>14</v>
      </c>
      <c r="ES129" s="73" t="n">
        <f aca="false">M129</f>
        <v>12</v>
      </c>
      <c r="ET129" s="73" t="n">
        <f aca="false">SUMIF($A$3:$EG$3,"=TE",$A129:$EG129)</f>
        <v>56</v>
      </c>
      <c r="EU129" s="73" t="n">
        <f aca="false">SUMIF($A$3:$EG$3,"=TH",$A129:$EG129)</f>
        <v>55</v>
      </c>
      <c r="EV129" s="73" t="n">
        <f aca="false">SUMIF($A$3:$EG$3,"=TF",$A129:$EG129)</f>
        <v>53</v>
      </c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  <c r="XFD129" s="74"/>
    </row>
    <row r="130" s="68" customFormat="true" ht="15" hidden="false" customHeight="false" outlineLevel="0" collapsed="false">
      <c r="A130" s="67" t="n">
        <f aca="false">A129+1</f>
        <v>126</v>
      </c>
      <c r="B130" s="68" t="s">
        <v>356</v>
      </c>
      <c r="C130" s="68" t="s">
        <v>436</v>
      </c>
      <c r="D130" s="68" t="s">
        <v>437</v>
      </c>
      <c r="E130" s="68" t="s">
        <v>438</v>
      </c>
      <c r="J130" s="69"/>
      <c r="K130" s="69" t="n">
        <v>4</v>
      </c>
      <c r="L130" s="69"/>
      <c r="M130" s="69" t="n">
        <f aca="false">SUM(J130:L130)</f>
        <v>4</v>
      </c>
      <c r="N130" s="69" t="n">
        <f aca="false">R130+V130+Z130</f>
        <v>6</v>
      </c>
      <c r="O130" s="69" t="n">
        <f aca="false">S130+W130+AA130</f>
        <v>30</v>
      </c>
      <c r="P130" s="69" t="n">
        <f aca="false">T130+X130+AB130</f>
        <v>27</v>
      </c>
      <c r="Q130" s="69" t="n">
        <f aca="false">U130+Y130+AC130</f>
        <v>26</v>
      </c>
      <c r="R130" s="69" t="n">
        <v>3</v>
      </c>
      <c r="S130" s="69" t="n">
        <v>15</v>
      </c>
      <c r="T130" s="69" t="n">
        <v>15</v>
      </c>
      <c r="U130" s="69" t="n">
        <v>14</v>
      </c>
      <c r="V130" s="69" t="n">
        <v>3</v>
      </c>
      <c r="W130" s="69" t="n">
        <v>15</v>
      </c>
      <c r="X130" s="69" t="n">
        <v>12</v>
      </c>
      <c r="Y130" s="69" t="n">
        <v>12</v>
      </c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69"/>
      <c r="CB130" s="69"/>
      <c r="CC130" s="69"/>
      <c r="CD130" s="69"/>
      <c r="CE130" s="69"/>
      <c r="CF130" s="69"/>
      <c r="CG130" s="69"/>
      <c r="CH130" s="69"/>
      <c r="CI130" s="69"/>
      <c r="CJ130" s="69"/>
      <c r="CK130" s="69"/>
      <c r="CL130" s="69"/>
      <c r="CM130" s="69"/>
      <c r="CN130" s="69"/>
      <c r="CO130" s="69"/>
      <c r="CP130" s="69"/>
      <c r="CQ130" s="69"/>
      <c r="CR130" s="69"/>
      <c r="CS130" s="69"/>
      <c r="CT130" s="69"/>
      <c r="CU130" s="69"/>
      <c r="CV130" s="69"/>
      <c r="CW130" s="69"/>
      <c r="CX130" s="69"/>
      <c r="CY130" s="69"/>
      <c r="CZ130" s="69"/>
      <c r="DA130" s="69"/>
      <c r="DB130" s="69"/>
      <c r="DC130" s="69"/>
      <c r="DD130" s="69"/>
      <c r="DE130" s="69"/>
      <c r="DF130" s="69"/>
      <c r="DG130" s="69"/>
      <c r="DH130" s="69"/>
      <c r="DI130" s="69"/>
      <c r="DJ130" s="69"/>
      <c r="DK130" s="69"/>
      <c r="DL130" s="69"/>
      <c r="DM130" s="69"/>
      <c r="DN130" s="69"/>
      <c r="DO130" s="69"/>
      <c r="DP130" s="69"/>
      <c r="DQ130" s="69"/>
      <c r="DR130" s="69"/>
      <c r="DS130" s="69"/>
      <c r="DT130" s="69"/>
      <c r="DU130" s="69"/>
      <c r="DV130" s="69"/>
      <c r="DW130" s="69"/>
      <c r="DX130" s="69"/>
      <c r="DY130" s="69"/>
      <c r="DZ130" s="69"/>
      <c r="EA130" s="69"/>
      <c r="EB130" s="69"/>
      <c r="EC130" s="69"/>
      <c r="ED130" s="69"/>
      <c r="EE130" s="69"/>
      <c r="EF130" s="69"/>
      <c r="EG130" s="69"/>
      <c r="EH130" s="69" t="n">
        <f aca="false">SUM(I130:L130)</f>
        <v>4</v>
      </c>
      <c r="EI130" s="69" t="n">
        <f aca="false">SUMIF($N$3:$EG$3,"=TF",$N130:$EG130)</f>
        <v>26</v>
      </c>
      <c r="EJ130" s="69" t="str">
        <f aca="false">IF($B130=$B131,"",SUMIF($B$5:$B$287,$B130,$EI$5:$EI$287))</f>
        <v/>
      </c>
      <c r="EK130" s="59" t="n">
        <f aca="false">IF(SUMIF($B$5:$B$287,$B130,$EI$5:$EI$287)=0,"", EI130/SUMIF($B$5:$B$287,$B130,$EI$5:$EI$287))</f>
        <v>0.00401792613197342</v>
      </c>
      <c r="EL130" s="60" t="n">
        <f aca="false">IF(EH130=0, "", EI130/EH130)</f>
        <v>6.5</v>
      </c>
      <c r="EM130" s="68" t="str">
        <f aca="false">B130</f>
        <v>Orange</v>
      </c>
      <c r="EN130" s="68" t="n">
        <f aca="false">EN129+1</f>
        <v>125</v>
      </c>
      <c r="ER130" s="69" t="n">
        <f aca="false">SUMIF($A$3:$EG$3,"=TN",$A130:$EG130)</f>
        <v>6</v>
      </c>
      <c r="ES130" s="69" t="n">
        <f aca="false">M130</f>
        <v>4</v>
      </c>
      <c r="ET130" s="69" t="n">
        <f aca="false">SUMIF($A$3:$EG$3,"=TE",$A130:$EG130)</f>
        <v>30</v>
      </c>
      <c r="EU130" s="69" t="n">
        <f aca="false">SUMIF($A$3:$EG$3,"=TH",$A130:$EG130)</f>
        <v>27</v>
      </c>
      <c r="EV130" s="69" t="n">
        <f aca="false">SUMIF($A$3:$EG$3,"=TF",$A130:$EG130)</f>
        <v>26</v>
      </c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  <c r="XFD130" s="70"/>
    </row>
    <row r="131" s="72" customFormat="true" ht="15" hidden="false" customHeight="false" outlineLevel="0" collapsed="false">
      <c r="A131" s="71" t="n">
        <f aca="false">A130+1</f>
        <v>127</v>
      </c>
      <c r="B131" s="72" t="s">
        <v>356</v>
      </c>
      <c r="C131" s="72" t="s">
        <v>439</v>
      </c>
      <c r="D131" s="72" t="s">
        <v>440</v>
      </c>
      <c r="E131" s="72" t="s">
        <v>441</v>
      </c>
      <c r="F131" s="72" t="s">
        <v>442</v>
      </c>
      <c r="J131" s="73"/>
      <c r="K131" s="73" t="n">
        <v>14</v>
      </c>
      <c r="L131" s="73"/>
      <c r="M131" s="73" t="n">
        <f aca="false">SUM(J131:L131)</f>
        <v>14</v>
      </c>
      <c r="N131" s="73" t="n">
        <f aca="false">R131+V131+Z131</f>
        <v>23</v>
      </c>
      <c r="O131" s="73" t="n">
        <f aca="false">S131+W131+AA131</f>
        <v>109</v>
      </c>
      <c r="P131" s="73" t="n">
        <f aca="false">T131+X131+AB131</f>
        <v>105</v>
      </c>
      <c r="Q131" s="73" t="n">
        <f aca="false">U131+Y131+AC131</f>
        <v>104</v>
      </c>
      <c r="R131" s="73" t="n">
        <v>14</v>
      </c>
      <c r="S131" s="73" t="n">
        <v>71</v>
      </c>
      <c r="T131" s="73" t="n">
        <v>70</v>
      </c>
      <c r="U131" s="73" t="n">
        <v>69</v>
      </c>
      <c r="V131" s="73" t="n">
        <v>9</v>
      </c>
      <c r="W131" s="73" t="n">
        <v>38</v>
      </c>
      <c r="X131" s="73" t="n">
        <v>35</v>
      </c>
      <c r="Y131" s="73" t="n">
        <v>35</v>
      </c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  <c r="EF131" s="73"/>
      <c r="EG131" s="73"/>
      <c r="EH131" s="73" t="n">
        <f aca="false">SUM(I131:L131)</f>
        <v>14</v>
      </c>
      <c r="EI131" s="73" t="n">
        <f aca="false">SUMIF($N$3:$EG$3,"=TF",$N131:$EG131)</f>
        <v>104</v>
      </c>
      <c r="EJ131" s="73" t="str">
        <f aca="false">IF($B131=$B132,"",SUMIF($B$5:$B$287,$B131,$EI$5:$EI$287))</f>
        <v/>
      </c>
      <c r="EK131" s="59" t="n">
        <f aca="false">IF(SUMIF($B$5:$B$287,$B131,$EI$5:$EI$287)=0,"", EI131/SUMIF($B$5:$B$287,$B131,$EI$5:$EI$287))</f>
        <v>0.0160717045278937</v>
      </c>
      <c r="EL131" s="60" t="n">
        <f aca="false">IF(EH131=0, "", EI131/EH131)</f>
        <v>7.42857142857143</v>
      </c>
      <c r="EM131" s="72" t="str">
        <f aca="false">B131</f>
        <v>Orange</v>
      </c>
      <c r="EN131" s="72" t="n">
        <f aca="false">EN130+1</f>
        <v>126</v>
      </c>
      <c r="ER131" s="73" t="n">
        <f aca="false">SUMIF($A$3:$EG$3,"=TN",$A131:$EG131)</f>
        <v>23</v>
      </c>
      <c r="ES131" s="73" t="n">
        <f aca="false">M131</f>
        <v>14</v>
      </c>
      <c r="ET131" s="73" t="n">
        <f aca="false">SUMIF($A$3:$EG$3,"=TE",$A131:$EG131)</f>
        <v>109</v>
      </c>
      <c r="EU131" s="73" t="n">
        <f aca="false">SUMIF($A$3:$EG$3,"=TH",$A131:$EG131)</f>
        <v>105</v>
      </c>
      <c r="EV131" s="73" t="n">
        <f aca="false">SUMIF($A$3:$EG$3,"=TF",$A131:$EG131)</f>
        <v>104</v>
      </c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  <c r="XFD131" s="74"/>
    </row>
    <row r="132" s="68" customFormat="true" ht="15" hidden="false" customHeight="false" outlineLevel="0" collapsed="false">
      <c r="A132" s="67" t="n">
        <f aca="false">A131+1</f>
        <v>128</v>
      </c>
      <c r="B132" s="68" t="s">
        <v>356</v>
      </c>
      <c r="C132" s="68" t="s">
        <v>443</v>
      </c>
      <c r="D132" s="68" t="s">
        <v>444</v>
      </c>
      <c r="E132" s="68" t="s">
        <v>445</v>
      </c>
      <c r="F132" s="68" t="s">
        <v>446</v>
      </c>
      <c r="G132" s="68" t="s">
        <v>447</v>
      </c>
      <c r="J132" s="69"/>
      <c r="K132" s="69" t="n">
        <v>1</v>
      </c>
      <c r="L132" s="69"/>
      <c r="M132" s="69" t="n">
        <f aca="false">SUM(J132:L132)</f>
        <v>1</v>
      </c>
      <c r="N132" s="69" t="n">
        <f aca="false">R132+V132+Z132</f>
        <v>2</v>
      </c>
      <c r="O132" s="69" t="n">
        <f aca="false">S132+W132+AA132</f>
        <v>9</v>
      </c>
      <c r="P132" s="69" t="n">
        <f aca="false">T132+X132+AB132</f>
        <v>9</v>
      </c>
      <c r="Q132" s="69" t="n">
        <f aca="false">U132+Y132+AC132</f>
        <v>9</v>
      </c>
      <c r="R132" s="69" t="n">
        <v>1</v>
      </c>
      <c r="S132" s="69" t="n">
        <v>4</v>
      </c>
      <c r="T132" s="69" t="n">
        <v>4</v>
      </c>
      <c r="U132" s="69" t="n">
        <v>4</v>
      </c>
      <c r="V132" s="69" t="n">
        <v>1</v>
      </c>
      <c r="W132" s="69" t="n">
        <v>5</v>
      </c>
      <c r="X132" s="69" t="n">
        <v>5</v>
      </c>
      <c r="Y132" s="69" t="n">
        <v>5</v>
      </c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69"/>
      <c r="CB132" s="69"/>
      <c r="CC132" s="69"/>
      <c r="CD132" s="69"/>
      <c r="CE132" s="69"/>
      <c r="CF132" s="69"/>
      <c r="CG132" s="69"/>
      <c r="CH132" s="69"/>
      <c r="CI132" s="69"/>
      <c r="CJ132" s="69"/>
      <c r="CK132" s="69"/>
      <c r="CL132" s="69"/>
      <c r="CM132" s="69"/>
      <c r="CN132" s="69"/>
      <c r="CO132" s="69"/>
      <c r="CP132" s="69"/>
      <c r="CQ132" s="69"/>
      <c r="CR132" s="69"/>
      <c r="CS132" s="69"/>
      <c r="CT132" s="69"/>
      <c r="CU132" s="69"/>
      <c r="CV132" s="69"/>
      <c r="CW132" s="69"/>
      <c r="CX132" s="69"/>
      <c r="CY132" s="69"/>
      <c r="CZ132" s="69"/>
      <c r="DA132" s="69"/>
      <c r="DB132" s="69"/>
      <c r="DC132" s="69"/>
      <c r="DD132" s="69"/>
      <c r="DE132" s="69"/>
      <c r="DF132" s="69"/>
      <c r="DG132" s="69"/>
      <c r="DH132" s="69"/>
      <c r="DI132" s="69"/>
      <c r="DJ132" s="69"/>
      <c r="DK132" s="69"/>
      <c r="DL132" s="69"/>
      <c r="DM132" s="69"/>
      <c r="DN132" s="69"/>
      <c r="DO132" s="69"/>
      <c r="DP132" s="69"/>
      <c r="DQ132" s="69"/>
      <c r="DR132" s="69"/>
      <c r="DS132" s="69"/>
      <c r="DT132" s="69"/>
      <c r="DU132" s="69"/>
      <c r="DV132" s="69"/>
      <c r="DW132" s="69"/>
      <c r="DX132" s="69"/>
      <c r="DY132" s="69"/>
      <c r="DZ132" s="69"/>
      <c r="EA132" s="69"/>
      <c r="EB132" s="69"/>
      <c r="EC132" s="69"/>
      <c r="ED132" s="69"/>
      <c r="EE132" s="69"/>
      <c r="EF132" s="69"/>
      <c r="EG132" s="69"/>
      <c r="EH132" s="69" t="n">
        <f aca="false">SUM(I132:L132)</f>
        <v>1</v>
      </c>
      <c r="EI132" s="69" t="n">
        <f aca="false">SUMIF($N$3:$EG$3,"=TF",$N132:$EG132)</f>
        <v>9</v>
      </c>
      <c r="EJ132" s="69" t="str">
        <f aca="false">IF($B132=$B133,"",SUMIF($B$5:$B$287,$B132,$EI$5:$EI$287))</f>
        <v/>
      </c>
      <c r="EK132" s="59" t="n">
        <f aca="false">IF(SUMIF($B$5:$B$287,$B132,$EI$5:$EI$287)=0,"", EI132/SUMIF($B$5:$B$287,$B132,$EI$5:$EI$287))</f>
        <v>0.00139082058414465</v>
      </c>
      <c r="EL132" s="60" t="n">
        <f aca="false">IF(EH132=0, "", EI132/EH132)</f>
        <v>9</v>
      </c>
      <c r="EM132" s="68" t="str">
        <f aca="false">B132</f>
        <v>Orange</v>
      </c>
      <c r="EN132" s="68" t="n">
        <f aca="false">EN131+1</f>
        <v>127</v>
      </c>
      <c r="ER132" s="69" t="n">
        <f aca="false">SUMIF($A$3:$EG$3,"=TN",$A132:$EG132)</f>
        <v>2</v>
      </c>
      <c r="ES132" s="69" t="n">
        <f aca="false">M132</f>
        <v>1</v>
      </c>
      <c r="ET132" s="69" t="n">
        <f aca="false">SUMIF($A$3:$EG$3,"=TE",$A132:$EG132)</f>
        <v>9</v>
      </c>
      <c r="EU132" s="69" t="n">
        <f aca="false">SUMIF($A$3:$EG$3,"=TH",$A132:$EG132)</f>
        <v>9</v>
      </c>
      <c r="EV132" s="69" t="n">
        <f aca="false">SUMIF($A$3:$EG$3,"=TF",$A132:$EG132)</f>
        <v>9</v>
      </c>
      <c r="XEG132" s="0"/>
      <c r="XEH132" s="0"/>
      <c r="XEI132" s="0"/>
      <c r="XEJ132" s="0"/>
      <c r="XEK132" s="0"/>
      <c r="XEL132" s="0"/>
      <c r="XEM132" s="0"/>
      <c r="XEN132" s="0"/>
      <c r="XEO132" s="0"/>
      <c r="XEP132" s="0"/>
      <c r="XEQ132" s="0"/>
      <c r="XER132" s="0"/>
      <c r="XES132" s="0"/>
      <c r="XET132" s="0"/>
      <c r="XEU132" s="0"/>
      <c r="XEV132" s="0"/>
      <c r="XEW132" s="0"/>
      <c r="XEX132" s="0"/>
      <c r="XEY132" s="0"/>
      <c r="XEZ132" s="0"/>
      <c r="XFA132" s="0"/>
      <c r="XFB132" s="0"/>
      <c r="XFC132" s="0"/>
      <c r="XFD132" s="70"/>
    </row>
    <row r="133" s="72" customFormat="true" ht="15" hidden="false" customHeight="false" outlineLevel="0" collapsed="false">
      <c r="A133" s="71" t="n">
        <f aca="false">A132+1</f>
        <v>129</v>
      </c>
      <c r="B133" s="72" t="s">
        <v>356</v>
      </c>
      <c r="C133" s="72" t="s">
        <v>448</v>
      </c>
      <c r="D133" s="72" t="s">
        <v>449</v>
      </c>
      <c r="E133" s="72" t="s">
        <v>450</v>
      </c>
      <c r="J133" s="73"/>
      <c r="K133" s="73" t="n">
        <v>12</v>
      </c>
      <c r="L133" s="73"/>
      <c r="M133" s="73" t="n">
        <f aca="false">SUM(J133:L133)</f>
        <v>12</v>
      </c>
      <c r="N133" s="73" t="n">
        <f aca="false">R133+V133+Z133</f>
        <v>18</v>
      </c>
      <c r="O133" s="73" t="n">
        <f aca="false">S133+W133+AA133</f>
        <v>48</v>
      </c>
      <c r="P133" s="73" t="n">
        <f aca="false">T133+X133+AB133</f>
        <v>48</v>
      </c>
      <c r="Q133" s="73" t="n">
        <f aca="false">U133+Y133+AC133</f>
        <v>48</v>
      </c>
      <c r="R133" s="73" t="n">
        <v>18</v>
      </c>
      <c r="S133" s="73" t="n">
        <v>48</v>
      </c>
      <c r="T133" s="73" t="n">
        <v>48</v>
      </c>
      <c r="U133" s="73" t="n">
        <v>48</v>
      </c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  <c r="EF133" s="73"/>
      <c r="EG133" s="73"/>
      <c r="EH133" s="73" t="n">
        <f aca="false">SUM(I133:L133)</f>
        <v>12</v>
      </c>
      <c r="EI133" s="73" t="n">
        <f aca="false">SUMIF($N$3:$EG$3,"=TF",$N133:$EG133)</f>
        <v>48</v>
      </c>
      <c r="EJ133" s="73" t="str">
        <f aca="false">IF($B133=$B134,"",SUMIF($B$5:$B$287,$B133,$EI$5:$EI$287))</f>
        <v/>
      </c>
      <c r="EK133" s="59" t="n">
        <f aca="false">IF(SUMIF($B$5:$B$287,$B133,$EI$5:$EI$287)=0,"", EI133/SUMIF($B$5:$B$287,$B133,$EI$5:$EI$287))</f>
        <v>0.00741770978210478</v>
      </c>
      <c r="EL133" s="60" t="n">
        <f aca="false">IF(EH133=0, "", EI133/EH133)</f>
        <v>4</v>
      </c>
      <c r="EM133" s="72" t="str">
        <f aca="false">B133</f>
        <v>Orange</v>
      </c>
      <c r="EN133" s="72" t="n">
        <f aca="false">EN132+1</f>
        <v>128</v>
      </c>
      <c r="ER133" s="73" t="n">
        <f aca="false">SUMIF($A$3:$EG$3,"=TN",$A133:$EG133)</f>
        <v>18</v>
      </c>
      <c r="ES133" s="73" t="n">
        <f aca="false">M133</f>
        <v>12</v>
      </c>
      <c r="ET133" s="73" t="n">
        <f aca="false">SUMIF($A$3:$EG$3,"=TE",$A133:$EG133)</f>
        <v>48</v>
      </c>
      <c r="EU133" s="73" t="n">
        <f aca="false">SUMIF($A$3:$EG$3,"=TH",$A133:$EG133)</f>
        <v>48</v>
      </c>
      <c r="EV133" s="73" t="n">
        <f aca="false">SUMIF($A$3:$EG$3,"=TF",$A133:$EG133)</f>
        <v>48</v>
      </c>
      <c r="XEG133" s="0"/>
      <c r="XEH133" s="0"/>
      <c r="XEI133" s="0"/>
      <c r="XEJ133" s="0"/>
      <c r="XEK133" s="0"/>
      <c r="XEL133" s="0"/>
      <c r="XEM133" s="0"/>
      <c r="XEN133" s="0"/>
      <c r="XEO133" s="0"/>
      <c r="XEP133" s="0"/>
      <c r="XEQ133" s="0"/>
      <c r="XER133" s="0"/>
      <c r="XES133" s="0"/>
      <c r="XET133" s="0"/>
      <c r="XEU133" s="0"/>
      <c r="XEV133" s="0"/>
      <c r="XEW133" s="0"/>
      <c r="XEX133" s="0"/>
      <c r="XEY133" s="0"/>
      <c r="XEZ133" s="0"/>
      <c r="XFA133" s="0"/>
      <c r="XFB133" s="0"/>
      <c r="XFC133" s="0"/>
      <c r="XFD133" s="74"/>
    </row>
    <row r="134" s="68" customFormat="true" ht="15" hidden="false" customHeight="false" outlineLevel="0" collapsed="false">
      <c r="A134" s="67" t="n">
        <f aca="false">A133+1</f>
        <v>130</v>
      </c>
      <c r="B134" s="68" t="s">
        <v>356</v>
      </c>
      <c r="C134" s="68" t="s">
        <v>451</v>
      </c>
      <c r="D134" s="68" t="s">
        <v>449</v>
      </c>
      <c r="E134" s="68" t="s">
        <v>450</v>
      </c>
      <c r="J134" s="69"/>
      <c r="K134" s="69" t="n">
        <v>2</v>
      </c>
      <c r="L134" s="69"/>
      <c r="M134" s="69" t="n">
        <f aca="false">SUM(J134:L134)</f>
        <v>2</v>
      </c>
      <c r="N134" s="69" t="n">
        <f aca="false">R134+V134+Z134</f>
        <v>2</v>
      </c>
      <c r="O134" s="69" t="n">
        <f aca="false">S134+W134+AA134</f>
        <v>6</v>
      </c>
      <c r="P134" s="69" t="n">
        <f aca="false">T134+X134+AB134</f>
        <v>6</v>
      </c>
      <c r="Q134" s="69" t="n">
        <f aca="false">U134+Y134+AC134</f>
        <v>6</v>
      </c>
      <c r="R134" s="69" t="n">
        <v>2</v>
      </c>
      <c r="S134" s="69" t="n">
        <v>6</v>
      </c>
      <c r="T134" s="69" t="n">
        <v>6</v>
      </c>
      <c r="U134" s="69" t="n">
        <v>6</v>
      </c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69"/>
      <c r="CB134" s="69"/>
      <c r="CC134" s="69"/>
      <c r="CD134" s="69"/>
      <c r="CE134" s="69"/>
      <c r="CF134" s="69"/>
      <c r="CG134" s="69"/>
      <c r="CH134" s="69"/>
      <c r="CI134" s="69"/>
      <c r="CJ134" s="69"/>
      <c r="CK134" s="69"/>
      <c r="CL134" s="69"/>
      <c r="CM134" s="69"/>
      <c r="CN134" s="69"/>
      <c r="CO134" s="69"/>
      <c r="CP134" s="69"/>
      <c r="CQ134" s="69"/>
      <c r="CR134" s="69"/>
      <c r="CS134" s="69"/>
      <c r="CT134" s="69"/>
      <c r="CU134" s="69"/>
      <c r="CV134" s="69"/>
      <c r="CW134" s="69"/>
      <c r="CX134" s="69"/>
      <c r="CY134" s="69"/>
      <c r="CZ134" s="69"/>
      <c r="DA134" s="69"/>
      <c r="DB134" s="69"/>
      <c r="DC134" s="69"/>
      <c r="DD134" s="69"/>
      <c r="DE134" s="69"/>
      <c r="DF134" s="69"/>
      <c r="DG134" s="69"/>
      <c r="DH134" s="69"/>
      <c r="DI134" s="69"/>
      <c r="DJ134" s="69"/>
      <c r="DK134" s="69"/>
      <c r="DL134" s="69"/>
      <c r="DM134" s="69"/>
      <c r="DN134" s="69"/>
      <c r="DO134" s="69"/>
      <c r="DP134" s="69"/>
      <c r="DQ134" s="69"/>
      <c r="DR134" s="69"/>
      <c r="DS134" s="69"/>
      <c r="DT134" s="69"/>
      <c r="DU134" s="69"/>
      <c r="DV134" s="69"/>
      <c r="DW134" s="69"/>
      <c r="DX134" s="69"/>
      <c r="DY134" s="69"/>
      <c r="DZ134" s="69"/>
      <c r="EA134" s="69"/>
      <c r="EB134" s="69"/>
      <c r="EC134" s="69"/>
      <c r="ED134" s="69"/>
      <c r="EE134" s="69"/>
      <c r="EF134" s="69"/>
      <c r="EG134" s="69"/>
      <c r="EH134" s="69" t="n">
        <f aca="false">SUM(I134:L134)</f>
        <v>2</v>
      </c>
      <c r="EI134" s="69" t="n">
        <f aca="false">SUMIF($N$3:$EG$3,"=TF",$N134:$EG134)</f>
        <v>6</v>
      </c>
      <c r="EJ134" s="69" t="str">
        <f aca="false">IF($B134=$B135,"",SUMIF($B$5:$B$287,$B134,$EI$5:$EI$287))</f>
        <v/>
      </c>
      <c r="EK134" s="59" t="n">
        <f aca="false">IF(SUMIF($B$5:$B$287,$B134,$EI$5:$EI$287)=0,"", EI134/SUMIF($B$5:$B$287,$B134,$EI$5:$EI$287))</f>
        <v>0.000927213722763097</v>
      </c>
      <c r="EL134" s="60" t="n">
        <f aca="false">IF(EH134=0, "", EI134/EH134)</f>
        <v>3</v>
      </c>
      <c r="EM134" s="68" t="str">
        <f aca="false">B134</f>
        <v>Orange</v>
      </c>
      <c r="EN134" s="68" t="n">
        <f aca="false">EN133+1</f>
        <v>129</v>
      </c>
      <c r="ER134" s="69" t="n">
        <f aca="false">SUMIF($A$3:$EG$3,"=TN",$A134:$EG134)</f>
        <v>2</v>
      </c>
      <c r="ES134" s="69" t="n">
        <f aca="false">M134</f>
        <v>2</v>
      </c>
      <c r="ET134" s="69" t="n">
        <f aca="false">SUMIF($A$3:$EG$3,"=TE",$A134:$EG134)</f>
        <v>6</v>
      </c>
      <c r="EU134" s="69" t="n">
        <f aca="false">SUMIF($A$3:$EG$3,"=TH",$A134:$EG134)</f>
        <v>6</v>
      </c>
      <c r="EV134" s="69" t="n">
        <f aca="false">SUMIF($A$3:$EG$3,"=TF",$A134:$EG134)</f>
        <v>6</v>
      </c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  <c r="XFD134" s="70"/>
    </row>
    <row r="135" s="72" customFormat="true" ht="15" hidden="false" customHeight="false" outlineLevel="0" collapsed="false">
      <c r="A135" s="71" t="n">
        <f aca="false">A134+1</f>
        <v>131</v>
      </c>
      <c r="B135" s="72" t="s">
        <v>356</v>
      </c>
      <c r="C135" s="72" t="s">
        <v>452</v>
      </c>
      <c r="D135" s="72" t="s">
        <v>453</v>
      </c>
      <c r="E135" s="72" t="s">
        <v>454</v>
      </c>
      <c r="J135" s="73"/>
      <c r="K135" s="73" t="n">
        <v>4</v>
      </c>
      <c r="L135" s="73"/>
      <c r="M135" s="73" t="n">
        <f aca="false">SUM(J135:L135)</f>
        <v>4</v>
      </c>
      <c r="N135" s="73" t="n">
        <f aca="false">R135+V135+Z135</f>
        <v>7</v>
      </c>
      <c r="O135" s="73" t="n">
        <f aca="false">S135+W135+AA135</f>
        <v>33</v>
      </c>
      <c r="P135" s="73" t="n">
        <f aca="false">T135+X135+AB135</f>
        <v>33</v>
      </c>
      <c r="Q135" s="73" t="n">
        <f aca="false">U135+Y135+AC135</f>
        <v>33</v>
      </c>
      <c r="R135" s="73" t="n">
        <v>4</v>
      </c>
      <c r="S135" s="73" t="n">
        <v>21</v>
      </c>
      <c r="T135" s="73" t="n">
        <v>21</v>
      </c>
      <c r="U135" s="73" t="n">
        <v>21</v>
      </c>
      <c r="V135" s="73" t="n">
        <v>3</v>
      </c>
      <c r="W135" s="73" t="n">
        <v>12</v>
      </c>
      <c r="X135" s="73" t="n">
        <v>12</v>
      </c>
      <c r="Y135" s="73" t="n">
        <v>12</v>
      </c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  <c r="EF135" s="73"/>
      <c r="EG135" s="73"/>
      <c r="EH135" s="73" t="n">
        <f aca="false">SUM(I135:L135)</f>
        <v>4</v>
      </c>
      <c r="EI135" s="73" t="n">
        <f aca="false">SUMIF($N$3:$EG$3,"=TF",$N135:$EG135)</f>
        <v>33</v>
      </c>
      <c r="EJ135" s="73" t="str">
        <f aca="false">IF($B135=$B136,"",SUMIF($B$5:$B$287,$B135,$EI$5:$EI$287))</f>
        <v/>
      </c>
      <c r="EK135" s="59" t="n">
        <f aca="false">IF(SUMIF($B$5:$B$287,$B135,$EI$5:$EI$287)=0,"", EI135/SUMIF($B$5:$B$287,$B135,$EI$5:$EI$287))</f>
        <v>0.00509967547519703</v>
      </c>
      <c r="EL135" s="60" t="n">
        <f aca="false">IF(EH135=0, "", EI135/EH135)</f>
        <v>8.25</v>
      </c>
      <c r="EM135" s="72" t="str">
        <f aca="false">B135</f>
        <v>Orange</v>
      </c>
      <c r="EN135" s="72" t="n">
        <f aca="false">EN134+1</f>
        <v>130</v>
      </c>
      <c r="ER135" s="73" t="n">
        <f aca="false">SUMIF($A$3:$EG$3,"=TN",$A135:$EG135)</f>
        <v>7</v>
      </c>
      <c r="ES135" s="73" t="n">
        <f aca="false">M135</f>
        <v>4</v>
      </c>
      <c r="ET135" s="73" t="n">
        <f aca="false">SUMIF($A$3:$EG$3,"=TE",$A135:$EG135)</f>
        <v>33</v>
      </c>
      <c r="EU135" s="73" t="n">
        <f aca="false">SUMIF($A$3:$EG$3,"=TH",$A135:$EG135)</f>
        <v>33</v>
      </c>
      <c r="EV135" s="73" t="n">
        <f aca="false">SUMIF($A$3:$EG$3,"=TF",$A135:$EG135)</f>
        <v>33</v>
      </c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  <c r="XFD135" s="74"/>
    </row>
    <row r="136" s="68" customFormat="true" ht="15" hidden="false" customHeight="false" outlineLevel="0" collapsed="false">
      <c r="A136" s="67" t="n">
        <f aca="false">A135+1</f>
        <v>132</v>
      </c>
      <c r="B136" s="68" t="s">
        <v>356</v>
      </c>
      <c r="C136" s="68" t="s">
        <v>455</v>
      </c>
      <c r="D136" s="68" t="s">
        <v>456</v>
      </c>
      <c r="E136" s="68" t="s">
        <v>457</v>
      </c>
      <c r="J136" s="69"/>
      <c r="K136" s="69" t="n">
        <v>21</v>
      </c>
      <c r="L136" s="69"/>
      <c r="M136" s="69" t="n">
        <f aca="false">SUM(J136:L136)</f>
        <v>21</v>
      </c>
      <c r="N136" s="69" t="n">
        <f aca="false">R136+V136+Z136</f>
        <v>9</v>
      </c>
      <c r="O136" s="69" t="n">
        <f aca="false">S136+W136+AA136</f>
        <v>40</v>
      </c>
      <c r="P136" s="69" t="n">
        <f aca="false">T136+X136+AB136</f>
        <v>31</v>
      </c>
      <c r="Q136" s="69" t="n">
        <f aca="false">U136+Y136+AC136</f>
        <v>29</v>
      </c>
      <c r="R136" s="69" t="n">
        <v>9</v>
      </c>
      <c r="S136" s="69" t="n">
        <v>40</v>
      </c>
      <c r="T136" s="69" t="n">
        <v>31</v>
      </c>
      <c r="U136" s="69" t="n">
        <v>29</v>
      </c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69"/>
      <c r="CB136" s="69"/>
      <c r="CC136" s="69"/>
      <c r="CD136" s="69"/>
      <c r="CE136" s="69"/>
      <c r="CF136" s="69"/>
      <c r="CG136" s="69"/>
      <c r="CH136" s="69"/>
      <c r="CI136" s="69"/>
      <c r="CJ136" s="69"/>
      <c r="CK136" s="69"/>
      <c r="CL136" s="69"/>
      <c r="CM136" s="69"/>
      <c r="CN136" s="69"/>
      <c r="CO136" s="69"/>
      <c r="CP136" s="69"/>
      <c r="CQ136" s="69"/>
      <c r="CR136" s="69"/>
      <c r="CS136" s="69"/>
      <c r="CT136" s="69"/>
      <c r="CU136" s="69"/>
      <c r="CV136" s="69"/>
      <c r="CW136" s="69"/>
      <c r="CX136" s="69"/>
      <c r="CY136" s="69"/>
      <c r="CZ136" s="69"/>
      <c r="DA136" s="69"/>
      <c r="DB136" s="69"/>
      <c r="DC136" s="69"/>
      <c r="DD136" s="69"/>
      <c r="DE136" s="69"/>
      <c r="DF136" s="69"/>
      <c r="DG136" s="69"/>
      <c r="DH136" s="69"/>
      <c r="DI136" s="69"/>
      <c r="DJ136" s="69"/>
      <c r="DK136" s="69"/>
      <c r="DL136" s="69"/>
      <c r="DM136" s="69"/>
      <c r="DN136" s="69"/>
      <c r="DO136" s="69"/>
      <c r="DP136" s="69"/>
      <c r="DQ136" s="69"/>
      <c r="DR136" s="69"/>
      <c r="DS136" s="69"/>
      <c r="DT136" s="69"/>
      <c r="DU136" s="69"/>
      <c r="DV136" s="69"/>
      <c r="DW136" s="69"/>
      <c r="DX136" s="69"/>
      <c r="DY136" s="69"/>
      <c r="DZ136" s="69"/>
      <c r="EA136" s="69"/>
      <c r="EB136" s="69"/>
      <c r="EC136" s="69"/>
      <c r="ED136" s="69"/>
      <c r="EE136" s="69"/>
      <c r="EF136" s="69"/>
      <c r="EG136" s="69"/>
      <c r="EH136" s="69" t="n">
        <f aca="false">SUM(I136:L136)</f>
        <v>21</v>
      </c>
      <c r="EI136" s="69" t="n">
        <f aca="false">SUMIF($N$3:$EG$3,"=TF",$N136:$EG136)</f>
        <v>29</v>
      </c>
      <c r="EJ136" s="69" t="str">
        <f aca="false">IF($B136=$B137,"",SUMIF($B$5:$B$287,$B136,$EI$5:$EI$287))</f>
        <v/>
      </c>
      <c r="EK136" s="59" t="n">
        <f aca="false">IF(SUMIF($B$5:$B$287,$B136,$EI$5:$EI$287)=0,"", EI136/SUMIF($B$5:$B$287,$B136,$EI$5:$EI$287))</f>
        <v>0.00448153299335497</v>
      </c>
      <c r="EL136" s="60" t="n">
        <f aca="false">IF(EH136=0, "", EI136/EH136)</f>
        <v>1.38095238095238</v>
      </c>
      <c r="EM136" s="68" t="str">
        <f aca="false">B136</f>
        <v>Orange</v>
      </c>
      <c r="EN136" s="68" t="n">
        <f aca="false">EN135+1</f>
        <v>131</v>
      </c>
      <c r="ER136" s="69" t="n">
        <f aca="false">SUMIF($A$3:$EG$3,"=TN",$A136:$EG136)</f>
        <v>9</v>
      </c>
      <c r="ES136" s="69" t="n">
        <f aca="false">M136</f>
        <v>21</v>
      </c>
      <c r="ET136" s="69" t="n">
        <f aca="false">SUMIF($A$3:$EG$3,"=TE",$A136:$EG136)</f>
        <v>40</v>
      </c>
      <c r="EU136" s="69" t="n">
        <f aca="false">SUMIF($A$3:$EG$3,"=TH",$A136:$EG136)</f>
        <v>31</v>
      </c>
      <c r="EV136" s="69" t="n">
        <f aca="false">SUMIF($A$3:$EG$3,"=TF",$A136:$EG136)</f>
        <v>29</v>
      </c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  <c r="XFD136" s="70"/>
    </row>
    <row r="137" s="72" customFormat="true" ht="15" hidden="false" customHeight="false" outlineLevel="0" collapsed="false">
      <c r="A137" s="71" t="n">
        <f aca="false">A136+1</f>
        <v>133</v>
      </c>
      <c r="B137" s="72" t="s">
        <v>356</v>
      </c>
      <c r="C137" s="72" t="s">
        <v>458</v>
      </c>
      <c r="D137" s="72" t="s">
        <v>459</v>
      </c>
      <c r="E137" s="72" t="s">
        <v>460</v>
      </c>
      <c r="J137" s="73"/>
      <c r="K137" s="73" t="n">
        <v>2</v>
      </c>
      <c r="L137" s="73"/>
      <c r="M137" s="73" t="n">
        <f aca="false">SUM(J137:L137)</f>
        <v>2</v>
      </c>
      <c r="N137" s="73" t="n">
        <f aca="false">R137+V137+Z137</f>
        <v>3</v>
      </c>
      <c r="O137" s="73" t="n">
        <f aca="false">S137+W137+AA137</f>
        <v>17</v>
      </c>
      <c r="P137" s="73" t="n">
        <f aca="false">T137+X137+AB137</f>
        <v>12</v>
      </c>
      <c r="Q137" s="73" t="n">
        <f aca="false">U137+Y137+AC137</f>
        <v>12</v>
      </c>
      <c r="R137" s="73" t="n">
        <v>2</v>
      </c>
      <c r="S137" s="73" t="n">
        <v>12</v>
      </c>
      <c r="T137" s="73" t="n">
        <v>12</v>
      </c>
      <c r="U137" s="73" t="n">
        <v>12</v>
      </c>
      <c r="V137" s="73" t="n">
        <v>1</v>
      </c>
      <c r="W137" s="73" t="n">
        <v>5</v>
      </c>
      <c r="X137" s="73" t="n">
        <v>0</v>
      </c>
      <c r="Y137" s="73" t="n">
        <v>0</v>
      </c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  <c r="EF137" s="73"/>
      <c r="EG137" s="73"/>
      <c r="EH137" s="73" t="n">
        <f aca="false">SUM(I137:L137)</f>
        <v>2</v>
      </c>
      <c r="EI137" s="73" t="n">
        <f aca="false">SUMIF($N$3:$EG$3,"=TF",$N137:$EG137)</f>
        <v>12</v>
      </c>
      <c r="EJ137" s="73" t="str">
        <f aca="false">IF($B137=$B138,"",SUMIF($B$5:$B$287,$B137,$EI$5:$EI$287))</f>
        <v/>
      </c>
      <c r="EK137" s="59" t="n">
        <f aca="false">IF(SUMIF($B$5:$B$287,$B137,$EI$5:$EI$287)=0,"", EI137/SUMIF($B$5:$B$287,$B137,$EI$5:$EI$287))</f>
        <v>0.00185442744552619</v>
      </c>
      <c r="EL137" s="60" t="n">
        <f aca="false">IF(EH137=0, "", EI137/EH137)</f>
        <v>6</v>
      </c>
      <c r="EM137" s="72" t="str">
        <f aca="false">B137</f>
        <v>Orange</v>
      </c>
      <c r="EN137" s="72" t="n">
        <f aca="false">EN136+1</f>
        <v>132</v>
      </c>
      <c r="ER137" s="73" t="n">
        <f aca="false">SUMIF($A$3:$EG$3,"=TN",$A137:$EG137)</f>
        <v>3</v>
      </c>
      <c r="ES137" s="73" t="n">
        <f aca="false">M137</f>
        <v>2</v>
      </c>
      <c r="ET137" s="73" t="n">
        <f aca="false">SUMIF($A$3:$EG$3,"=TE",$A137:$EG137)</f>
        <v>17</v>
      </c>
      <c r="EU137" s="73" t="n">
        <f aca="false">SUMIF($A$3:$EG$3,"=TH",$A137:$EG137)</f>
        <v>12</v>
      </c>
      <c r="EV137" s="73" t="n">
        <f aca="false">SUMIF($A$3:$EG$3,"=TF",$A137:$EG137)</f>
        <v>12</v>
      </c>
      <c r="XEG137" s="0"/>
      <c r="XEH137" s="0"/>
      <c r="XEI137" s="0"/>
      <c r="XEJ137" s="0"/>
      <c r="XEK137" s="0"/>
      <c r="XEL137" s="0"/>
      <c r="XEM137" s="0"/>
      <c r="XEN137" s="0"/>
      <c r="XEO137" s="0"/>
      <c r="XEP137" s="0"/>
      <c r="XEQ137" s="0"/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  <c r="XFD137" s="74"/>
    </row>
    <row r="138" s="68" customFormat="true" ht="15" hidden="false" customHeight="false" outlineLevel="0" collapsed="false">
      <c r="A138" s="67" t="n">
        <f aca="false">A137+1</f>
        <v>134</v>
      </c>
      <c r="B138" s="68" t="s">
        <v>356</v>
      </c>
      <c r="C138" s="68" t="s">
        <v>461</v>
      </c>
      <c r="D138" s="68" t="s">
        <v>376</v>
      </c>
      <c r="E138" s="68" t="s">
        <v>377</v>
      </c>
      <c r="J138" s="69"/>
      <c r="K138" s="69" t="n">
        <v>3</v>
      </c>
      <c r="L138" s="69"/>
      <c r="M138" s="69" t="n">
        <f aca="false">SUM(J138:L138)</f>
        <v>3</v>
      </c>
      <c r="N138" s="69" t="n">
        <f aca="false">R138+V138+Z138</f>
        <v>4</v>
      </c>
      <c r="O138" s="69" t="n">
        <f aca="false">S138+W138+AA138</f>
        <v>17</v>
      </c>
      <c r="P138" s="69" t="n">
        <f aca="false">T138+X138+AB138</f>
        <v>16</v>
      </c>
      <c r="Q138" s="69" t="n">
        <f aca="false">U138+Y138+AC138</f>
        <v>16</v>
      </c>
      <c r="R138" s="69" t="n">
        <v>2</v>
      </c>
      <c r="S138" s="69" t="n">
        <v>9</v>
      </c>
      <c r="T138" s="69" t="n">
        <v>8</v>
      </c>
      <c r="U138" s="69" t="n">
        <v>8</v>
      </c>
      <c r="V138" s="69" t="n">
        <v>2</v>
      </c>
      <c r="W138" s="69" t="n">
        <v>8</v>
      </c>
      <c r="X138" s="69" t="n">
        <v>8</v>
      </c>
      <c r="Y138" s="69" t="n">
        <v>8</v>
      </c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 t="n">
        <f aca="false">SUM(I138:L138)</f>
        <v>3</v>
      </c>
      <c r="EI138" s="69" t="n">
        <f aca="false">SUMIF($N$3:$EG$3,"=TF",$N138:$EG138)</f>
        <v>16</v>
      </c>
      <c r="EJ138" s="69" t="str">
        <f aca="false">IF($B138=$B139,"",SUMIF($B$5:$B$287,$B138,$EI$5:$EI$287))</f>
        <v/>
      </c>
      <c r="EK138" s="59" t="n">
        <f aca="false">IF(SUMIF($B$5:$B$287,$B138,$EI$5:$EI$287)=0,"", EI138/SUMIF($B$5:$B$287,$B138,$EI$5:$EI$287))</f>
        <v>0.00247256992736826</v>
      </c>
      <c r="EL138" s="60" t="n">
        <f aca="false">IF(EH138=0, "", EI138/EH138)</f>
        <v>5.33333333333333</v>
      </c>
      <c r="EM138" s="68" t="str">
        <f aca="false">B138</f>
        <v>Orange</v>
      </c>
      <c r="EN138" s="68" t="n">
        <f aca="false">EN137+1</f>
        <v>133</v>
      </c>
      <c r="ER138" s="69" t="n">
        <f aca="false">SUMIF($A$3:$EG$3,"=TN",$A138:$EG138)</f>
        <v>4</v>
      </c>
      <c r="ES138" s="69" t="n">
        <f aca="false">M138</f>
        <v>3</v>
      </c>
      <c r="ET138" s="69" t="n">
        <f aca="false">SUMIF($A$3:$EG$3,"=TE",$A138:$EG138)</f>
        <v>17</v>
      </c>
      <c r="EU138" s="69" t="n">
        <f aca="false">SUMIF($A$3:$EG$3,"=TH",$A138:$EG138)</f>
        <v>16</v>
      </c>
      <c r="EV138" s="69" t="n">
        <f aca="false">SUMIF($A$3:$EG$3,"=TF",$A138:$EG138)</f>
        <v>16</v>
      </c>
      <c r="XEG138" s="0"/>
      <c r="XEH138" s="0"/>
      <c r="XEI138" s="0"/>
      <c r="XEJ138" s="0"/>
      <c r="XEK138" s="0"/>
      <c r="XEL138" s="0"/>
      <c r="XEM138" s="0"/>
      <c r="XEN138" s="0"/>
      <c r="XEO138" s="0"/>
      <c r="XEP138" s="0"/>
      <c r="XEQ138" s="0"/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  <c r="XFD138" s="70"/>
    </row>
    <row r="139" s="72" customFormat="true" ht="15" hidden="false" customHeight="false" outlineLevel="0" collapsed="false">
      <c r="A139" s="71" t="n">
        <f aca="false">A138+1</f>
        <v>135</v>
      </c>
      <c r="B139" s="72" t="s">
        <v>356</v>
      </c>
      <c r="C139" s="72" t="s">
        <v>462</v>
      </c>
      <c r="D139" s="72" t="s">
        <v>362</v>
      </c>
      <c r="E139" s="72" t="s">
        <v>363</v>
      </c>
      <c r="J139" s="73"/>
      <c r="K139" s="73" t="n">
        <v>3</v>
      </c>
      <c r="L139" s="73"/>
      <c r="M139" s="73" t="n">
        <f aca="false">SUM(J139:L139)</f>
        <v>3</v>
      </c>
      <c r="N139" s="73" t="n">
        <f aca="false">R139+V139+Z139</f>
        <v>5</v>
      </c>
      <c r="O139" s="73" t="n">
        <f aca="false">S139+W139+AA139</f>
        <v>22</v>
      </c>
      <c r="P139" s="73" t="n">
        <f aca="false">T139+X139+AB139</f>
        <v>21</v>
      </c>
      <c r="Q139" s="73" t="n">
        <f aca="false">U139+Y139+AC139</f>
        <v>19</v>
      </c>
      <c r="R139" s="73" t="n">
        <v>3</v>
      </c>
      <c r="S139" s="73" t="n">
        <v>13</v>
      </c>
      <c r="T139" s="73" t="n">
        <v>12</v>
      </c>
      <c r="U139" s="73" t="n">
        <v>10</v>
      </c>
      <c r="V139" s="73" t="n">
        <v>2</v>
      </c>
      <c r="W139" s="73" t="n">
        <v>9</v>
      </c>
      <c r="X139" s="73" t="n">
        <v>9</v>
      </c>
      <c r="Y139" s="73" t="n">
        <v>9</v>
      </c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  <c r="EF139" s="73"/>
      <c r="EG139" s="73"/>
      <c r="EH139" s="73" t="n">
        <f aca="false">SUM(I139:L139)</f>
        <v>3</v>
      </c>
      <c r="EI139" s="73" t="n">
        <f aca="false">SUMIF($N$3:$EG$3,"=TF",$N139:$EG139)</f>
        <v>19</v>
      </c>
      <c r="EJ139" s="73" t="str">
        <f aca="false">IF($B139=$B140,"",SUMIF($B$5:$B$287,$B139,$EI$5:$EI$287))</f>
        <v/>
      </c>
      <c r="EK139" s="59" t="n">
        <f aca="false">IF(SUMIF($B$5:$B$287,$B139,$EI$5:$EI$287)=0,"", EI139/SUMIF($B$5:$B$287,$B139,$EI$5:$EI$287))</f>
        <v>0.00293617678874981</v>
      </c>
      <c r="EL139" s="60" t="n">
        <f aca="false">IF(EH139=0, "", EI139/EH139)</f>
        <v>6.33333333333333</v>
      </c>
      <c r="EM139" s="72" t="str">
        <f aca="false">B139</f>
        <v>Orange</v>
      </c>
      <c r="EN139" s="72" t="n">
        <f aca="false">EN138+1</f>
        <v>134</v>
      </c>
      <c r="ER139" s="73" t="n">
        <f aca="false">SUMIF($A$3:$EG$3,"=TN",$A139:$EG139)</f>
        <v>5</v>
      </c>
      <c r="ES139" s="73" t="n">
        <f aca="false">M139</f>
        <v>3</v>
      </c>
      <c r="ET139" s="73" t="n">
        <f aca="false">SUMIF($A$3:$EG$3,"=TE",$A139:$EG139)</f>
        <v>22</v>
      </c>
      <c r="EU139" s="73" t="n">
        <f aca="false">SUMIF($A$3:$EG$3,"=TH",$A139:$EG139)</f>
        <v>21</v>
      </c>
      <c r="EV139" s="73" t="n">
        <f aca="false">SUMIF($A$3:$EG$3,"=TF",$A139:$EG139)</f>
        <v>19</v>
      </c>
      <c r="XEG139" s="0"/>
      <c r="XEH139" s="0"/>
      <c r="XEI139" s="0"/>
      <c r="XEJ139" s="0"/>
      <c r="XEK139" s="0"/>
      <c r="XEL139" s="0"/>
      <c r="XEM139" s="0"/>
      <c r="XEN139" s="0"/>
      <c r="XEO139" s="0"/>
      <c r="XEP139" s="0"/>
      <c r="XEQ139" s="0"/>
      <c r="XER139" s="0"/>
      <c r="XES139" s="0"/>
      <c r="XET139" s="0"/>
      <c r="XEU139" s="0"/>
      <c r="XEV139" s="0"/>
      <c r="XEW139" s="0"/>
      <c r="XEX139" s="0"/>
      <c r="XEY139" s="0"/>
      <c r="XEZ139" s="0"/>
      <c r="XFA139" s="0"/>
      <c r="XFB139" s="0"/>
      <c r="XFC139" s="0"/>
      <c r="XFD139" s="74"/>
    </row>
    <row r="140" s="68" customFormat="true" ht="15" hidden="false" customHeight="false" outlineLevel="0" collapsed="false">
      <c r="A140" s="67" t="n">
        <f aca="false">A139+1</f>
        <v>136</v>
      </c>
      <c r="B140" s="68" t="s">
        <v>356</v>
      </c>
      <c r="C140" s="68" t="s">
        <v>463</v>
      </c>
      <c r="D140" s="68" t="s">
        <v>415</v>
      </c>
      <c r="E140" s="68" t="s">
        <v>416</v>
      </c>
      <c r="J140" s="69"/>
      <c r="K140" s="69" t="n">
        <v>2</v>
      </c>
      <c r="L140" s="69"/>
      <c r="M140" s="69" t="n">
        <f aca="false">SUM(J140:L140)</f>
        <v>2</v>
      </c>
      <c r="N140" s="69" t="n">
        <f aca="false">R140+V140+Z140</f>
        <v>1</v>
      </c>
      <c r="O140" s="69" t="n">
        <f aca="false">S140+W140+AA140</f>
        <v>3</v>
      </c>
      <c r="P140" s="69" t="n">
        <f aca="false">T140+X140+AB140</f>
        <v>3</v>
      </c>
      <c r="Q140" s="69" t="n">
        <f aca="false">U140+Y140+AC140</f>
        <v>3</v>
      </c>
      <c r="R140" s="69" t="n">
        <v>1</v>
      </c>
      <c r="S140" s="69" t="n">
        <v>3</v>
      </c>
      <c r="T140" s="69" t="n">
        <v>3</v>
      </c>
      <c r="U140" s="69" t="n">
        <v>3</v>
      </c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69"/>
      <c r="CB140" s="69"/>
      <c r="CC140" s="69"/>
      <c r="CD140" s="69"/>
      <c r="CE140" s="69"/>
      <c r="CF140" s="69"/>
      <c r="CG140" s="69"/>
      <c r="CH140" s="69"/>
      <c r="CI140" s="69"/>
      <c r="CJ140" s="69"/>
      <c r="CK140" s="69"/>
      <c r="CL140" s="69"/>
      <c r="CM140" s="69"/>
      <c r="CN140" s="69"/>
      <c r="CO140" s="69"/>
      <c r="CP140" s="69"/>
      <c r="CQ140" s="69"/>
      <c r="CR140" s="69"/>
      <c r="CS140" s="69"/>
      <c r="CT140" s="69"/>
      <c r="CU140" s="69"/>
      <c r="CV140" s="69"/>
      <c r="CW140" s="69"/>
      <c r="CX140" s="69"/>
      <c r="CY140" s="69"/>
      <c r="CZ140" s="69"/>
      <c r="DA140" s="69"/>
      <c r="DB140" s="69"/>
      <c r="DC140" s="69"/>
      <c r="DD140" s="69"/>
      <c r="DE140" s="69"/>
      <c r="DF140" s="69"/>
      <c r="DG140" s="69"/>
      <c r="DH140" s="69"/>
      <c r="DI140" s="69"/>
      <c r="DJ140" s="69"/>
      <c r="DK140" s="69"/>
      <c r="DL140" s="69"/>
      <c r="DM140" s="69"/>
      <c r="DN140" s="69"/>
      <c r="DO140" s="69"/>
      <c r="DP140" s="69"/>
      <c r="DQ140" s="69"/>
      <c r="DR140" s="69"/>
      <c r="DS140" s="69"/>
      <c r="DT140" s="69"/>
      <c r="DU140" s="69"/>
      <c r="DV140" s="69"/>
      <c r="DW140" s="69"/>
      <c r="DX140" s="69"/>
      <c r="DY140" s="69"/>
      <c r="DZ140" s="69"/>
      <c r="EA140" s="69"/>
      <c r="EB140" s="69"/>
      <c r="EC140" s="69"/>
      <c r="ED140" s="69"/>
      <c r="EE140" s="69"/>
      <c r="EF140" s="69"/>
      <c r="EG140" s="69"/>
      <c r="EH140" s="69" t="n">
        <f aca="false">SUM(I140:L140)</f>
        <v>2</v>
      </c>
      <c r="EI140" s="69" t="n">
        <f aca="false">SUMIF($N$3:$EG$3,"=TF",$N140:$EG140)</f>
        <v>3</v>
      </c>
      <c r="EJ140" s="69" t="str">
        <f aca="false">IF($B140=$B141,"",SUMIF($B$5:$B$287,$B140,$EI$5:$EI$287))</f>
        <v/>
      </c>
      <c r="EK140" s="59" t="n">
        <f aca="false">IF(SUMIF($B$5:$B$287,$B140,$EI$5:$EI$287)=0,"", EI140/SUMIF($B$5:$B$287,$B140,$EI$5:$EI$287))</f>
        <v>0.000463606861381548</v>
      </c>
      <c r="EL140" s="60" t="n">
        <f aca="false">IF(EH140=0, "", EI140/EH140)</f>
        <v>1.5</v>
      </c>
      <c r="EM140" s="68" t="str">
        <f aca="false">B140</f>
        <v>Orange</v>
      </c>
      <c r="EN140" s="68" t="n">
        <f aca="false">EN139+1</f>
        <v>135</v>
      </c>
      <c r="ER140" s="69" t="n">
        <f aca="false">SUMIF($A$3:$EG$3,"=TN",$A140:$EG140)</f>
        <v>1</v>
      </c>
      <c r="ES140" s="69" t="n">
        <f aca="false">M140</f>
        <v>2</v>
      </c>
      <c r="ET140" s="69" t="n">
        <f aca="false">SUMIF($A$3:$EG$3,"=TE",$A140:$EG140)</f>
        <v>3</v>
      </c>
      <c r="EU140" s="69" t="n">
        <f aca="false">SUMIF($A$3:$EG$3,"=TH",$A140:$EG140)</f>
        <v>3</v>
      </c>
      <c r="EV140" s="69" t="n">
        <f aca="false">SUMIF($A$3:$EG$3,"=TF",$A140:$EG140)</f>
        <v>3</v>
      </c>
      <c r="XEG140" s="0"/>
      <c r="XEH140" s="0"/>
      <c r="XEI140" s="0"/>
      <c r="XEJ140" s="0"/>
      <c r="XEK140" s="0"/>
      <c r="XEL140" s="0"/>
      <c r="XEM140" s="0"/>
      <c r="XEN140" s="0"/>
      <c r="XEO140" s="0"/>
      <c r="XEP140" s="0"/>
      <c r="XEQ140" s="0"/>
      <c r="XER140" s="0"/>
      <c r="XES140" s="0"/>
      <c r="XET140" s="0"/>
      <c r="XEU140" s="0"/>
      <c r="XEV140" s="0"/>
      <c r="XEW140" s="0"/>
      <c r="XEX140" s="0"/>
      <c r="XEY140" s="0"/>
      <c r="XEZ140" s="0"/>
      <c r="XFA140" s="0"/>
      <c r="XFB140" s="0"/>
      <c r="XFC140" s="0"/>
      <c r="XFD140" s="70"/>
    </row>
    <row r="141" s="72" customFormat="true" ht="15" hidden="false" customHeight="false" outlineLevel="0" collapsed="false">
      <c r="A141" s="71" t="n">
        <f aca="false">A140+1</f>
        <v>137</v>
      </c>
      <c r="B141" s="72" t="s">
        <v>356</v>
      </c>
      <c r="C141" s="72" t="s">
        <v>464</v>
      </c>
      <c r="D141" s="72" t="s">
        <v>465</v>
      </c>
      <c r="E141" s="72" t="s">
        <v>466</v>
      </c>
      <c r="J141" s="73"/>
      <c r="K141" s="73" t="n">
        <v>16</v>
      </c>
      <c r="L141" s="73"/>
      <c r="M141" s="73" t="n">
        <f aca="false">SUM(J141:L141)</f>
        <v>16</v>
      </c>
      <c r="N141" s="73" t="n">
        <f aca="false">R141+V141+Z141</f>
        <v>13</v>
      </c>
      <c r="O141" s="73" t="n">
        <f aca="false">S141+W141+AA141</f>
        <v>61</v>
      </c>
      <c r="P141" s="73" t="n">
        <f aca="false">T141+X141+AB141</f>
        <v>56</v>
      </c>
      <c r="Q141" s="73" t="n">
        <f aca="false">U141+Y141+AC141</f>
        <v>55</v>
      </c>
      <c r="R141" s="73" t="n">
        <v>10</v>
      </c>
      <c r="S141" s="73" t="n">
        <v>47</v>
      </c>
      <c r="T141" s="73" t="n">
        <v>42</v>
      </c>
      <c r="U141" s="73" t="n">
        <v>41</v>
      </c>
      <c r="V141" s="73" t="n">
        <v>3</v>
      </c>
      <c r="W141" s="73" t="n">
        <v>14</v>
      </c>
      <c r="X141" s="73" t="n">
        <v>14</v>
      </c>
      <c r="Y141" s="73" t="n">
        <v>14</v>
      </c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 t="n">
        <v>5</v>
      </c>
      <c r="DO141" s="73" t="n">
        <v>25</v>
      </c>
      <c r="DP141" s="73" t="n">
        <v>16</v>
      </c>
      <c r="DQ141" s="73" t="n">
        <v>14</v>
      </c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  <c r="EF141" s="73"/>
      <c r="EG141" s="73"/>
      <c r="EH141" s="73" t="n">
        <f aca="false">SUM(I141:L141)</f>
        <v>16</v>
      </c>
      <c r="EI141" s="73" t="n">
        <f aca="false">SUMIF($N$3:$EG$3,"=TF",$N141:$EG141)</f>
        <v>69</v>
      </c>
      <c r="EJ141" s="73" t="str">
        <f aca="false">IF($B141=$B142,"",SUMIF($B$5:$B$287,$B141,$EI$5:$EI$287))</f>
        <v/>
      </c>
      <c r="EK141" s="59" t="n">
        <f aca="false">IF(SUMIF($B$5:$B$287,$B141,$EI$5:$EI$287)=0,"", EI141/SUMIF($B$5:$B$287,$B141,$EI$5:$EI$287))</f>
        <v>0.0106629578117756</v>
      </c>
      <c r="EL141" s="60" t="n">
        <f aca="false">IF(EH141=0, "", EI141/EH141)</f>
        <v>4.3125</v>
      </c>
      <c r="EM141" s="72" t="str">
        <f aca="false">B141</f>
        <v>Orange</v>
      </c>
      <c r="EN141" s="72" t="n">
        <f aca="false">EN140+1</f>
        <v>136</v>
      </c>
      <c r="EP141" s="72" t="s">
        <v>268</v>
      </c>
      <c r="ER141" s="73" t="n">
        <f aca="false">SUMIF($A$3:$EG$3,"=TN",$A141:$EG141)</f>
        <v>18</v>
      </c>
      <c r="ES141" s="73" t="n">
        <f aca="false">M141</f>
        <v>16</v>
      </c>
      <c r="ET141" s="73" t="n">
        <f aca="false">SUMIF($A$3:$EG$3,"=TE",$A141:$EG141)</f>
        <v>86</v>
      </c>
      <c r="EU141" s="73" t="n">
        <f aca="false">SUMIF($A$3:$EG$3,"=TH",$A141:$EG141)</f>
        <v>72</v>
      </c>
      <c r="EV141" s="73" t="n">
        <f aca="false">SUMIF($A$3:$EG$3,"=TF",$A141:$EG141)</f>
        <v>69</v>
      </c>
      <c r="XEG141" s="0"/>
      <c r="XEH141" s="0"/>
      <c r="XEI141" s="0"/>
      <c r="XEJ141" s="0"/>
      <c r="XEK141" s="0"/>
      <c r="XEL141" s="0"/>
      <c r="XEM141" s="0"/>
      <c r="XEN141" s="0"/>
      <c r="XEO141" s="0"/>
      <c r="XEP141" s="0"/>
      <c r="XEQ141" s="0"/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  <c r="XFD141" s="74"/>
    </row>
    <row r="142" s="68" customFormat="true" ht="15" hidden="false" customHeight="false" outlineLevel="0" collapsed="false">
      <c r="A142" s="67" t="n">
        <f aca="false">A141+1</f>
        <v>138</v>
      </c>
      <c r="B142" s="68" t="s">
        <v>356</v>
      </c>
      <c r="C142" s="68" t="s">
        <v>467</v>
      </c>
      <c r="D142" s="68" t="s">
        <v>380</v>
      </c>
      <c r="E142" s="68" t="s">
        <v>381</v>
      </c>
      <c r="J142" s="69"/>
      <c r="K142" s="69" t="n">
        <v>1</v>
      </c>
      <c r="L142" s="69"/>
      <c r="M142" s="69" t="n">
        <f aca="false">SUM(J142:L142)</f>
        <v>1</v>
      </c>
      <c r="N142" s="69" t="n">
        <f aca="false">R142+V142+Z142</f>
        <v>1</v>
      </c>
      <c r="O142" s="69" t="n">
        <f aca="false">S142+W142+AA142</f>
        <v>5</v>
      </c>
      <c r="P142" s="69" t="n">
        <f aca="false">T142+X142+AB142</f>
        <v>5</v>
      </c>
      <c r="Q142" s="69" t="n">
        <f aca="false">U142+Y142+AC142</f>
        <v>5</v>
      </c>
      <c r="R142" s="69" t="n">
        <v>1</v>
      </c>
      <c r="S142" s="69" t="n">
        <v>5</v>
      </c>
      <c r="T142" s="69" t="n">
        <v>5</v>
      </c>
      <c r="U142" s="69" t="n">
        <v>5</v>
      </c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69"/>
      <c r="CB142" s="69"/>
      <c r="CC142" s="69"/>
      <c r="CD142" s="69"/>
      <c r="CE142" s="69"/>
      <c r="CF142" s="69"/>
      <c r="CG142" s="69"/>
      <c r="CH142" s="69"/>
      <c r="CI142" s="69"/>
      <c r="CJ142" s="69"/>
      <c r="CK142" s="69"/>
      <c r="CL142" s="69"/>
      <c r="CM142" s="69"/>
      <c r="CN142" s="69"/>
      <c r="CO142" s="69"/>
      <c r="CP142" s="69"/>
      <c r="CQ142" s="69"/>
      <c r="CR142" s="69"/>
      <c r="CS142" s="69"/>
      <c r="CT142" s="69"/>
      <c r="CU142" s="69"/>
      <c r="CV142" s="69"/>
      <c r="CW142" s="69"/>
      <c r="CX142" s="69"/>
      <c r="CY142" s="69"/>
      <c r="CZ142" s="69"/>
      <c r="DA142" s="69"/>
      <c r="DB142" s="69"/>
      <c r="DC142" s="69"/>
      <c r="DD142" s="69"/>
      <c r="DE142" s="69"/>
      <c r="DF142" s="69"/>
      <c r="DG142" s="69"/>
      <c r="DH142" s="69"/>
      <c r="DI142" s="69"/>
      <c r="DJ142" s="69"/>
      <c r="DK142" s="69"/>
      <c r="DL142" s="69"/>
      <c r="DM142" s="69"/>
      <c r="DN142" s="69"/>
      <c r="DO142" s="69"/>
      <c r="DP142" s="69"/>
      <c r="DQ142" s="69"/>
      <c r="DR142" s="69"/>
      <c r="DS142" s="69"/>
      <c r="DT142" s="69"/>
      <c r="DU142" s="69"/>
      <c r="DV142" s="69"/>
      <c r="DW142" s="69"/>
      <c r="DX142" s="69"/>
      <c r="DY142" s="69"/>
      <c r="DZ142" s="69"/>
      <c r="EA142" s="69"/>
      <c r="EB142" s="69"/>
      <c r="EC142" s="69"/>
      <c r="ED142" s="69"/>
      <c r="EE142" s="69"/>
      <c r="EF142" s="69"/>
      <c r="EG142" s="69"/>
      <c r="EH142" s="69" t="n">
        <f aca="false">SUM(I142:L142)</f>
        <v>1</v>
      </c>
      <c r="EI142" s="69" t="n">
        <f aca="false">SUMIF($N$3:$EG$3,"=TF",$N142:$EG142)</f>
        <v>5</v>
      </c>
      <c r="EJ142" s="69" t="str">
        <f aca="false">IF($B142=$B143,"",SUMIF($B$5:$B$287,$B142,$EI$5:$EI$287))</f>
        <v/>
      </c>
      <c r="EK142" s="59" t="n">
        <f aca="false">IF(SUMIF($B$5:$B$287,$B142,$EI$5:$EI$287)=0,"", EI142/SUMIF($B$5:$B$287,$B142,$EI$5:$EI$287))</f>
        <v>0.000772678102302581</v>
      </c>
      <c r="EL142" s="60" t="n">
        <f aca="false">IF(EH142=0, "", EI142/EH142)</f>
        <v>5</v>
      </c>
      <c r="EM142" s="68" t="str">
        <f aca="false">B142</f>
        <v>Orange</v>
      </c>
      <c r="EN142" s="68" t="n">
        <f aca="false">EN141+1</f>
        <v>137</v>
      </c>
      <c r="ER142" s="69" t="n">
        <f aca="false">SUMIF($A$3:$EG$3,"=TN",$A142:$EG142)</f>
        <v>1</v>
      </c>
      <c r="ES142" s="69" t="n">
        <f aca="false">M142</f>
        <v>1</v>
      </c>
      <c r="ET142" s="69" t="n">
        <f aca="false">SUMIF($A$3:$EG$3,"=TE",$A142:$EG142)</f>
        <v>5</v>
      </c>
      <c r="EU142" s="69" t="n">
        <f aca="false">SUMIF($A$3:$EG$3,"=TH",$A142:$EG142)</f>
        <v>5</v>
      </c>
      <c r="EV142" s="69" t="n">
        <f aca="false">SUMIF($A$3:$EG$3,"=TF",$A142:$EG142)</f>
        <v>5</v>
      </c>
      <c r="XEG142" s="0"/>
      <c r="XEH142" s="0"/>
      <c r="XEI142" s="0"/>
      <c r="XEJ142" s="0"/>
      <c r="XEK142" s="0"/>
      <c r="XEL142" s="0"/>
      <c r="XEM142" s="0"/>
      <c r="XEN142" s="0"/>
      <c r="XEO142" s="0"/>
      <c r="XEP142" s="0"/>
      <c r="XEQ142" s="0"/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  <c r="XFD142" s="70"/>
    </row>
    <row r="143" s="72" customFormat="true" ht="15" hidden="false" customHeight="false" outlineLevel="0" collapsed="false">
      <c r="A143" s="71" t="n">
        <f aca="false">A142+1</f>
        <v>139</v>
      </c>
      <c r="B143" s="72" t="s">
        <v>356</v>
      </c>
      <c r="C143" s="72" t="s">
        <v>468</v>
      </c>
      <c r="D143" s="72" t="s">
        <v>376</v>
      </c>
      <c r="E143" s="72" t="s">
        <v>377</v>
      </c>
      <c r="J143" s="73"/>
      <c r="K143" s="73" t="n">
        <v>1</v>
      </c>
      <c r="L143" s="73"/>
      <c r="M143" s="73" t="n">
        <f aca="false">SUM(J143:L143)</f>
        <v>1</v>
      </c>
      <c r="N143" s="73" t="n">
        <f aca="false">R143+V143+Z143</f>
        <v>1</v>
      </c>
      <c r="O143" s="73" t="n">
        <f aca="false">S143+W143+AA143</f>
        <v>4</v>
      </c>
      <c r="P143" s="73" t="n">
        <f aca="false">T143+X143+AB143</f>
        <v>4</v>
      </c>
      <c r="Q143" s="73" t="n">
        <f aca="false">U143+Y143+AC143</f>
        <v>4</v>
      </c>
      <c r="R143" s="73" t="n">
        <v>1</v>
      </c>
      <c r="S143" s="73" t="n">
        <v>4</v>
      </c>
      <c r="T143" s="73" t="n">
        <v>4</v>
      </c>
      <c r="U143" s="73" t="n">
        <v>4</v>
      </c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  <c r="EF143" s="73"/>
      <c r="EG143" s="73"/>
      <c r="EH143" s="73" t="n">
        <f aca="false">SUM(I143:L143)</f>
        <v>1</v>
      </c>
      <c r="EI143" s="73" t="n">
        <f aca="false">SUMIF($N$3:$EG$3,"=TF",$N143:$EG143)</f>
        <v>4</v>
      </c>
      <c r="EJ143" s="73" t="str">
        <f aca="false">IF($B143=$B144,"",SUMIF($B$5:$B$287,$B143,$EI$5:$EI$287))</f>
        <v/>
      </c>
      <c r="EK143" s="59" t="n">
        <f aca="false">IF(SUMIF($B$5:$B$287,$B143,$EI$5:$EI$287)=0,"", EI143/SUMIF($B$5:$B$287,$B143,$EI$5:$EI$287))</f>
        <v>0.000618142481842065</v>
      </c>
      <c r="EL143" s="60" t="n">
        <f aca="false">IF(EH143=0, "", EI143/EH143)</f>
        <v>4</v>
      </c>
      <c r="EM143" s="72" t="str">
        <f aca="false">B143</f>
        <v>Orange</v>
      </c>
      <c r="EN143" s="72" t="n">
        <f aca="false">EN142+1</f>
        <v>138</v>
      </c>
      <c r="ER143" s="73" t="n">
        <f aca="false">SUMIF($A$3:$EG$3,"=TN",$A143:$EG143)</f>
        <v>1</v>
      </c>
      <c r="ES143" s="73" t="n">
        <f aca="false">M143</f>
        <v>1</v>
      </c>
      <c r="ET143" s="73" t="n">
        <f aca="false">SUMIF($A$3:$EG$3,"=TE",$A143:$EG143)</f>
        <v>4</v>
      </c>
      <c r="EU143" s="73" t="n">
        <f aca="false">SUMIF($A$3:$EG$3,"=TH",$A143:$EG143)</f>
        <v>4</v>
      </c>
      <c r="EV143" s="73" t="n">
        <f aca="false">SUMIF($A$3:$EG$3,"=TF",$A143:$EG143)</f>
        <v>4</v>
      </c>
      <c r="XEG143" s="0"/>
      <c r="XEH143" s="0"/>
      <c r="XEI143" s="0"/>
      <c r="XEJ143" s="0"/>
      <c r="XEK143" s="0"/>
      <c r="XEL143" s="0"/>
      <c r="XEM143" s="0"/>
      <c r="XEN143" s="0"/>
      <c r="XEO143" s="0"/>
      <c r="XEP143" s="0"/>
      <c r="XEQ143" s="0"/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  <c r="XFD143" s="74"/>
    </row>
    <row r="144" s="68" customFormat="true" ht="15" hidden="false" customHeight="false" outlineLevel="0" collapsed="false">
      <c r="A144" s="67" t="n">
        <f aca="false">A143+1</f>
        <v>140</v>
      </c>
      <c r="B144" s="68" t="s">
        <v>356</v>
      </c>
      <c r="C144" s="68" t="s">
        <v>469</v>
      </c>
      <c r="D144" s="68" t="s">
        <v>470</v>
      </c>
      <c r="E144" s="68" t="s">
        <v>471</v>
      </c>
      <c r="J144" s="69"/>
      <c r="K144" s="69" t="n">
        <v>11</v>
      </c>
      <c r="L144" s="69"/>
      <c r="M144" s="69" t="n">
        <f aca="false">SUM(J144:L144)</f>
        <v>11</v>
      </c>
      <c r="N144" s="69" t="n">
        <f aca="false">R132+V144+Z144</f>
        <v>11</v>
      </c>
      <c r="O144" s="69" t="n">
        <f aca="false">S144+W144+AA144</f>
        <v>81</v>
      </c>
      <c r="P144" s="69" t="n">
        <f aca="false">T144+X144+AB144</f>
        <v>81</v>
      </c>
      <c r="Q144" s="69" t="n">
        <f aca="false">U144+Y144+AC144</f>
        <v>81</v>
      </c>
      <c r="R144" s="69" t="n">
        <v>56</v>
      </c>
      <c r="S144" s="69" t="n">
        <v>56</v>
      </c>
      <c r="T144" s="69" t="n">
        <v>56</v>
      </c>
      <c r="U144" s="69" t="n">
        <v>56</v>
      </c>
      <c r="V144" s="69" t="n">
        <v>10</v>
      </c>
      <c r="W144" s="69" t="n">
        <v>25</v>
      </c>
      <c r="X144" s="69" t="n">
        <v>25</v>
      </c>
      <c r="Y144" s="69" t="n">
        <v>25</v>
      </c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69"/>
      <c r="AN144" s="69"/>
      <c r="AO144" s="69"/>
      <c r="AP144" s="69"/>
      <c r="AQ144" s="69"/>
      <c r="AR144" s="69"/>
      <c r="AS144" s="69"/>
      <c r="AT144" s="69"/>
      <c r="AU144" s="69"/>
      <c r="AV144" s="69"/>
      <c r="AW144" s="69"/>
      <c r="AX144" s="69"/>
      <c r="AY144" s="69"/>
      <c r="AZ144" s="69"/>
      <c r="BA144" s="69"/>
      <c r="BB144" s="69"/>
      <c r="BC144" s="69"/>
      <c r="BD144" s="69"/>
      <c r="BE144" s="69"/>
      <c r="BF144" s="69"/>
      <c r="BG144" s="69"/>
      <c r="BH144" s="69"/>
      <c r="BI144" s="69"/>
      <c r="BJ144" s="69"/>
      <c r="BK144" s="69"/>
      <c r="BL144" s="69"/>
      <c r="BM144" s="69"/>
      <c r="BN144" s="69"/>
      <c r="BO144" s="69"/>
      <c r="BP144" s="69"/>
      <c r="BQ144" s="69"/>
      <c r="BR144" s="69"/>
      <c r="BS144" s="69"/>
      <c r="BT144" s="69"/>
      <c r="BU144" s="69"/>
      <c r="BV144" s="69"/>
      <c r="BW144" s="69"/>
      <c r="BX144" s="69"/>
      <c r="BY144" s="69"/>
      <c r="BZ144" s="69"/>
      <c r="CA144" s="69"/>
      <c r="CB144" s="69"/>
      <c r="CC144" s="69"/>
      <c r="CD144" s="69"/>
      <c r="CE144" s="69"/>
      <c r="CF144" s="69"/>
      <c r="CG144" s="69"/>
      <c r="CH144" s="69"/>
      <c r="CI144" s="69"/>
      <c r="CJ144" s="69"/>
      <c r="CK144" s="69"/>
      <c r="CL144" s="69"/>
      <c r="CM144" s="69"/>
      <c r="CN144" s="69"/>
      <c r="CO144" s="69"/>
      <c r="CP144" s="69"/>
      <c r="CQ144" s="69"/>
      <c r="CR144" s="69"/>
      <c r="CS144" s="69"/>
      <c r="CT144" s="69"/>
      <c r="CU144" s="69"/>
      <c r="CV144" s="69"/>
      <c r="CW144" s="69"/>
      <c r="CX144" s="69"/>
      <c r="CY144" s="69"/>
      <c r="CZ144" s="69"/>
      <c r="DA144" s="69"/>
      <c r="DB144" s="69"/>
      <c r="DC144" s="69"/>
      <c r="DD144" s="69"/>
      <c r="DE144" s="69"/>
      <c r="DF144" s="69"/>
      <c r="DG144" s="69"/>
      <c r="DH144" s="69"/>
      <c r="DI144" s="69"/>
      <c r="DJ144" s="69"/>
      <c r="DK144" s="69"/>
      <c r="DL144" s="69"/>
      <c r="DM144" s="69"/>
      <c r="DN144" s="69"/>
      <c r="DO144" s="69"/>
      <c r="DP144" s="69"/>
      <c r="DQ144" s="69"/>
      <c r="DR144" s="69"/>
      <c r="DS144" s="69"/>
      <c r="DT144" s="69"/>
      <c r="DU144" s="69"/>
      <c r="DV144" s="69"/>
      <c r="DW144" s="69"/>
      <c r="DX144" s="69"/>
      <c r="DY144" s="69"/>
      <c r="DZ144" s="69"/>
      <c r="EA144" s="69"/>
      <c r="EB144" s="69"/>
      <c r="EC144" s="69"/>
      <c r="ED144" s="69"/>
      <c r="EE144" s="69"/>
      <c r="EF144" s="69"/>
      <c r="EG144" s="69"/>
      <c r="EH144" s="69" t="n">
        <f aca="false">SUM(I144:L144)</f>
        <v>11</v>
      </c>
      <c r="EI144" s="69" t="n">
        <f aca="false">SUMIF($N$3:$EG$3,"=TF",$N144:$EG144)</f>
        <v>81</v>
      </c>
      <c r="EJ144" s="69" t="str">
        <f aca="false">IF($B144=$B145,"",SUMIF($B$5:$B$287,$B144,$EI$5:$EI$287))</f>
        <v/>
      </c>
      <c r="EK144" s="59" t="n">
        <f aca="false">IF(SUMIF($B$5:$B$287,$B144,$EI$5:$EI$287)=0,"", EI144/SUMIF($B$5:$B$287,$B144,$EI$5:$EI$287))</f>
        <v>0.0125173852573018</v>
      </c>
      <c r="EL144" s="60" t="n">
        <f aca="false">IF(EH144=0, "", EI144/EH144)</f>
        <v>7.36363636363636</v>
      </c>
      <c r="EM144" s="68" t="str">
        <f aca="false">B144</f>
        <v>Orange</v>
      </c>
      <c r="EN144" s="68" t="n">
        <f aca="false">EN143+1</f>
        <v>139</v>
      </c>
      <c r="ER144" s="69" t="n">
        <f aca="false">SUMIF($A$3:$EG$3,"=TN",$A144:$EG144)</f>
        <v>11</v>
      </c>
      <c r="ES144" s="69" t="n">
        <f aca="false">M144</f>
        <v>11</v>
      </c>
      <c r="ET144" s="69" t="n">
        <f aca="false">SUMIF($A$3:$EG$3,"=TE",$A144:$EG144)</f>
        <v>81</v>
      </c>
      <c r="EU144" s="69" t="n">
        <f aca="false">SUMIF($A$3:$EG$3,"=TH",$A144:$EG144)</f>
        <v>81</v>
      </c>
      <c r="EV144" s="69" t="n">
        <f aca="false">SUMIF($A$3:$EG$3,"=TF",$A144:$EG144)</f>
        <v>81</v>
      </c>
      <c r="XEG144" s="0"/>
      <c r="XEH144" s="0"/>
      <c r="XEI144" s="0"/>
      <c r="XEJ144" s="0"/>
      <c r="XEK144" s="0"/>
      <c r="XEL144" s="0"/>
      <c r="XEM144" s="0"/>
      <c r="XEN144" s="0"/>
      <c r="XEO144" s="0"/>
      <c r="XEP144" s="0"/>
      <c r="XEQ144" s="0"/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  <c r="XFD144" s="70"/>
    </row>
    <row r="145" s="72" customFormat="true" ht="15" hidden="false" customHeight="false" outlineLevel="0" collapsed="false">
      <c r="A145" s="71" t="n">
        <f aca="false">A144+1</f>
        <v>141</v>
      </c>
      <c r="B145" s="72" t="s">
        <v>356</v>
      </c>
      <c r="C145" s="72" t="s">
        <v>469</v>
      </c>
      <c r="D145" s="72" t="s">
        <v>453</v>
      </c>
      <c r="E145" s="72" t="s">
        <v>454</v>
      </c>
      <c r="J145" s="73"/>
      <c r="K145" s="73" t="n">
        <v>7</v>
      </c>
      <c r="L145" s="73"/>
      <c r="M145" s="73" t="n">
        <f aca="false">SUM(J145:L145)</f>
        <v>7</v>
      </c>
      <c r="N145" s="73" t="n">
        <f aca="false">R145+V145+Z145</f>
        <v>8</v>
      </c>
      <c r="O145" s="73" t="n">
        <f aca="false">S145+W145+AA145</f>
        <v>35</v>
      </c>
      <c r="P145" s="73" t="n">
        <f aca="false">T145+X145+AB145</f>
        <v>34</v>
      </c>
      <c r="Q145" s="73" t="n">
        <f aca="false">U145+Y145+AC145</f>
        <v>33</v>
      </c>
      <c r="R145" s="73" t="n">
        <v>5</v>
      </c>
      <c r="S145" s="73" t="n">
        <v>23</v>
      </c>
      <c r="T145" s="73" t="n">
        <v>22</v>
      </c>
      <c r="U145" s="73" t="n">
        <v>21</v>
      </c>
      <c r="V145" s="73" t="n">
        <v>3</v>
      </c>
      <c r="W145" s="73" t="n">
        <v>12</v>
      </c>
      <c r="X145" s="73" t="n">
        <v>12</v>
      </c>
      <c r="Y145" s="73" t="n">
        <v>12</v>
      </c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 t="n">
        <v>2</v>
      </c>
      <c r="DO145" s="73" t="n">
        <v>8</v>
      </c>
      <c r="DP145" s="73" t="n">
        <v>8</v>
      </c>
      <c r="DQ145" s="73" t="n">
        <v>8</v>
      </c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 t="n">
        <f aca="false">SUM(I145:L145)</f>
        <v>7</v>
      </c>
      <c r="EI145" s="73" t="n">
        <f aca="false">SUMIF($N$3:$EG$3,"=TF",$N145:$EG145)</f>
        <v>41</v>
      </c>
      <c r="EJ145" s="73" t="str">
        <f aca="false">IF($B145=$B146,"",SUMIF($B$5:$B$287,$B145,$EI$5:$EI$287))</f>
        <v/>
      </c>
      <c r="EK145" s="59" t="n">
        <f aca="false">IF(SUMIF($B$5:$B$287,$B145,$EI$5:$EI$287)=0,"", EI145/SUMIF($B$5:$B$287,$B145,$EI$5:$EI$287))</f>
        <v>0.00633596043888116</v>
      </c>
      <c r="EL145" s="60" t="n">
        <f aca="false">IF(EH145=0, "", EI145/EH145)</f>
        <v>5.85714285714286</v>
      </c>
      <c r="EM145" s="72" t="str">
        <f aca="false">B145</f>
        <v>Orange</v>
      </c>
      <c r="EN145" s="72" t="n">
        <f aca="false">EN144+1</f>
        <v>140</v>
      </c>
      <c r="ER145" s="73" t="n">
        <f aca="false">SUMIF($A$3:$EG$3,"=TN",$A145:$EG145)</f>
        <v>10</v>
      </c>
      <c r="ES145" s="73" t="n">
        <f aca="false">M145</f>
        <v>7</v>
      </c>
      <c r="ET145" s="73" t="n">
        <f aca="false">SUMIF($A$3:$EG$3,"=TE",$A145:$EG145)</f>
        <v>43</v>
      </c>
      <c r="EU145" s="73" t="n">
        <f aca="false">SUMIF($A$3:$EG$3,"=TH",$A145:$EG145)</f>
        <v>42</v>
      </c>
      <c r="EV145" s="73" t="n">
        <f aca="false">SUMIF($A$3:$EG$3,"=TF",$A145:$EG145)</f>
        <v>41</v>
      </c>
      <c r="XEG145" s="0"/>
      <c r="XEH145" s="0"/>
      <c r="XEI145" s="0"/>
      <c r="XEJ145" s="0"/>
      <c r="XEK145" s="0"/>
      <c r="XEL145" s="0"/>
      <c r="XEM145" s="0"/>
      <c r="XEN145" s="0"/>
      <c r="XEO145" s="0"/>
      <c r="XEP145" s="0"/>
      <c r="XEQ145" s="0"/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  <c r="XFD145" s="74"/>
    </row>
    <row r="146" s="68" customFormat="true" ht="15" hidden="false" customHeight="false" outlineLevel="0" collapsed="false">
      <c r="A146" s="67" t="n">
        <f aca="false">A145+1</f>
        <v>142</v>
      </c>
      <c r="B146" s="68" t="s">
        <v>356</v>
      </c>
      <c r="C146" s="68" t="s">
        <v>472</v>
      </c>
      <c r="D146" s="68" t="s">
        <v>473</v>
      </c>
      <c r="E146" s="68" t="s">
        <v>474</v>
      </c>
      <c r="J146" s="69"/>
      <c r="K146" s="69" t="n">
        <v>30</v>
      </c>
      <c r="L146" s="69"/>
      <c r="M146" s="69" t="n">
        <f aca="false">SUM(J146:L146)</f>
        <v>30</v>
      </c>
      <c r="N146" s="69" t="n">
        <f aca="false">R146+V146+Z146</f>
        <v>57</v>
      </c>
      <c r="O146" s="69" t="n">
        <f aca="false">S146+W146+AA146</f>
        <v>208</v>
      </c>
      <c r="P146" s="69" t="n">
        <f aca="false">T146+X146+AB146</f>
        <v>192</v>
      </c>
      <c r="Q146" s="69" t="n">
        <f aca="false">U146+Y146+AC146</f>
        <v>188</v>
      </c>
      <c r="R146" s="69" t="n">
        <v>30</v>
      </c>
      <c r="S146" s="69" t="n">
        <v>140</v>
      </c>
      <c r="T146" s="69" t="n">
        <v>125</v>
      </c>
      <c r="U146" s="69" t="n">
        <v>124</v>
      </c>
      <c r="V146" s="69" t="n">
        <v>27</v>
      </c>
      <c r="W146" s="69" t="n">
        <v>68</v>
      </c>
      <c r="X146" s="69" t="n">
        <v>67</v>
      </c>
      <c r="Y146" s="69" t="n">
        <v>64</v>
      </c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69"/>
      <c r="AN146" s="69"/>
      <c r="AO146" s="69"/>
      <c r="AP146" s="69"/>
      <c r="AQ146" s="69"/>
      <c r="AR146" s="69"/>
      <c r="AS146" s="69"/>
      <c r="AT146" s="69"/>
      <c r="AU146" s="69"/>
      <c r="AV146" s="69"/>
      <c r="AW146" s="69"/>
      <c r="AX146" s="69"/>
      <c r="AY146" s="69"/>
      <c r="AZ146" s="69"/>
      <c r="BA146" s="69"/>
      <c r="BB146" s="69"/>
      <c r="BC146" s="69"/>
      <c r="BD146" s="69"/>
      <c r="BE146" s="69"/>
      <c r="BF146" s="69"/>
      <c r="BG146" s="69"/>
      <c r="BH146" s="69"/>
      <c r="BI146" s="69"/>
      <c r="BJ146" s="69"/>
      <c r="BK146" s="69"/>
      <c r="BL146" s="69"/>
      <c r="BM146" s="69"/>
      <c r="BN146" s="69"/>
      <c r="BO146" s="69"/>
      <c r="BP146" s="69"/>
      <c r="BQ146" s="69"/>
      <c r="BR146" s="69"/>
      <c r="BS146" s="69"/>
      <c r="BT146" s="69"/>
      <c r="BU146" s="69"/>
      <c r="BV146" s="69"/>
      <c r="BW146" s="69"/>
      <c r="BX146" s="69"/>
      <c r="BY146" s="69"/>
      <c r="BZ146" s="69"/>
      <c r="CA146" s="69"/>
      <c r="CB146" s="69"/>
      <c r="CC146" s="69"/>
      <c r="CD146" s="69"/>
      <c r="CE146" s="69"/>
      <c r="CF146" s="69"/>
      <c r="CG146" s="69"/>
      <c r="CH146" s="69"/>
      <c r="CI146" s="69"/>
      <c r="CJ146" s="69"/>
      <c r="CK146" s="69"/>
      <c r="CL146" s="69"/>
      <c r="CM146" s="69"/>
      <c r="CN146" s="69"/>
      <c r="CO146" s="69"/>
      <c r="CP146" s="69"/>
      <c r="CQ146" s="69"/>
      <c r="CR146" s="69"/>
      <c r="CS146" s="69"/>
      <c r="CT146" s="69"/>
      <c r="CU146" s="69"/>
      <c r="CV146" s="69"/>
      <c r="CW146" s="69"/>
      <c r="CX146" s="69"/>
      <c r="CY146" s="69"/>
      <c r="CZ146" s="69"/>
      <c r="DA146" s="69"/>
      <c r="DB146" s="69"/>
      <c r="DC146" s="69"/>
      <c r="DD146" s="69"/>
      <c r="DE146" s="69"/>
      <c r="DF146" s="69"/>
      <c r="DG146" s="69"/>
      <c r="DH146" s="69"/>
      <c r="DI146" s="69"/>
      <c r="DJ146" s="69"/>
      <c r="DK146" s="69"/>
      <c r="DL146" s="69"/>
      <c r="DM146" s="69"/>
      <c r="DN146" s="69"/>
      <c r="DO146" s="69"/>
      <c r="DP146" s="69"/>
      <c r="DQ146" s="69"/>
      <c r="DR146" s="69"/>
      <c r="DS146" s="69"/>
      <c r="DT146" s="69"/>
      <c r="DU146" s="69"/>
      <c r="DV146" s="69"/>
      <c r="DW146" s="69"/>
      <c r="DX146" s="69"/>
      <c r="DY146" s="69"/>
      <c r="DZ146" s="69"/>
      <c r="EA146" s="69"/>
      <c r="EB146" s="69"/>
      <c r="EC146" s="69"/>
      <c r="ED146" s="69"/>
      <c r="EE146" s="69"/>
      <c r="EF146" s="69"/>
      <c r="EG146" s="69"/>
      <c r="EH146" s="69" t="n">
        <f aca="false">SUM(I146:L146)</f>
        <v>30</v>
      </c>
      <c r="EI146" s="69" t="n">
        <f aca="false">SUMIF($N$3:$EG$3,"=TF",$N146:$EG146)</f>
        <v>188</v>
      </c>
      <c r="EJ146" s="69" t="str">
        <f aca="false">IF($B146=$B147,"",SUMIF($B$5:$B$287,$B146,$EI$5:$EI$287))</f>
        <v/>
      </c>
      <c r="EK146" s="59" t="n">
        <f aca="false">IF(SUMIF($B$5:$B$287,$B146,$EI$5:$EI$287)=0,"", EI146/SUMIF($B$5:$B$287,$B146,$EI$5:$EI$287))</f>
        <v>0.029052696646577</v>
      </c>
      <c r="EL146" s="60" t="n">
        <f aca="false">IF(EH146=0, "", EI146/EH146)</f>
        <v>6.26666666666667</v>
      </c>
      <c r="EM146" s="68" t="str">
        <f aca="false">B146</f>
        <v>Orange</v>
      </c>
      <c r="EN146" s="68" t="n">
        <f aca="false">EN145+1</f>
        <v>141</v>
      </c>
      <c r="EP146" s="68" t="s">
        <v>475</v>
      </c>
      <c r="ER146" s="69" t="n">
        <f aca="false">SUMIF($A$3:$EG$3,"=TN",$A146:$EG146)</f>
        <v>57</v>
      </c>
      <c r="ES146" s="69" t="n">
        <f aca="false">M146</f>
        <v>30</v>
      </c>
      <c r="ET146" s="69" t="n">
        <f aca="false">SUMIF($A$3:$EG$3,"=TE",$A146:$EG146)</f>
        <v>208</v>
      </c>
      <c r="EU146" s="69" t="n">
        <f aca="false">SUMIF($A$3:$EG$3,"=TH",$A146:$EG146)</f>
        <v>192</v>
      </c>
      <c r="EV146" s="69" t="n">
        <f aca="false">SUMIF($A$3:$EG$3,"=TF",$A146:$EG146)</f>
        <v>188</v>
      </c>
      <c r="XEG146" s="0"/>
      <c r="XEH146" s="0"/>
      <c r="XEI146" s="0"/>
      <c r="XEJ146" s="0"/>
      <c r="XEK146" s="0"/>
      <c r="XEL146" s="0"/>
      <c r="XEM146" s="0"/>
      <c r="XEN146" s="0"/>
      <c r="XEO146" s="0"/>
      <c r="XEP146" s="0"/>
      <c r="XEQ146" s="0"/>
      <c r="XER146" s="0"/>
      <c r="XES146" s="0"/>
      <c r="XET146" s="0"/>
      <c r="XEU146" s="0"/>
      <c r="XEV146" s="0"/>
      <c r="XEW146" s="0"/>
      <c r="XEX146" s="0"/>
      <c r="XEY146" s="0"/>
      <c r="XEZ146" s="0"/>
      <c r="XFA146" s="0"/>
      <c r="XFB146" s="0"/>
      <c r="XFC146" s="0"/>
      <c r="XFD146" s="70"/>
    </row>
    <row r="147" s="72" customFormat="true" ht="15" hidden="false" customHeight="false" outlineLevel="0" collapsed="false">
      <c r="A147" s="71" t="n">
        <f aca="false">A146+1</f>
        <v>143</v>
      </c>
      <c r="B147" s="72" t="s">
        <v>356</v>
      </c>
      <c r="C147" s="72" t="s">
        <v>476</v>
      </c>
      <c r="D147" s="72" t="s">
        <v>477</v>
      </c>
      <c r="E147" s="72" t="s">
        <v>478</v>
      </c>
      <c r="J147" s="73"/>
      <c r="K147" s="73" t="n">
        <v>5</v>
      </c>
      <c r="L147" s="73"/>
      <c r="M147" s="73" t="n">
        <f aca="false">SUM(J147:L147)</f>
        <v>5</v>
      </c>
      <c r="N147" s="73" t="n">
        <f aca="false">R147+V147+Z147</f>
        <v>0</v>
      </c>
      <c r="O147" s="73" t="n">
        <f aca="false">S147+W147+AA147</f>
        <v>0</v>
      </c>
      <c r="P147" s="73" t="n">
        <f aca="false">T147+X147+AB147</f>
        <v>0</v>
      </c>
      <c r="Q147" s="73" t="n">
        <f aca="false">U147+Y147+AC147</f>
        <v>0</v>
      </c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  <c r="CD147" s="73"/>
      <c r="CE147" s="73"/>
      <c r="CF147" s="73"/>
      <c r="CG147" s="73"/>
      <c r="CH147" s="73"/>
      <c r="CI147" s="73"/>
      <c r="CJ147" s="73"/>
      <c r="CK147" s="73"/>
      <c r="CL147" s="73"/>
      <c r="CM147" s="73"/>
      <c r="CN147" s="73"/>
      <c r="CO147" s="73"/>
      <c r="CP147" s="73"/>
      <c r="CQ147" s="73"/>
      <c r="CR147" s="73"/>
      <c r="CS147" s="73"/>
      <c r="CT147" s="73"/>
      <c r="CU147" s="73"/>
      <c r="CV147" s="73"/>
      <c r="CW147" s="73"/>
      <c r="CX147" s="73"/>
      <c r="CY147" s="73"/>
      <c r="CZ147" s="73"/>
      <c r="DA147" s="73"/>
      <c r="DB147" s="73"/>
      <c r="DC147" s="73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  <c r="DS147" s="73"/>
      <c r="DT147" s="73"/>
      <c r="DU147" s="73"/>
      <c r="DV147" s="73"/>
      <c r="DW147" s="73"/>
      <c r="DX147" s="73"/>
      <c r="DY147" s="73"/>
      <c r="DZ147" s="73"/>
      <c r="EA147" s="73"/>
      <c r="EB147" s="73"/>
      <c r="EC147" s="73"/>
      <c r="ED147" s="73"/>
      <c r="EE147" s="73"/>
      <c r="EF147" s="73"/>
      <c r="EG147" s="73"/>
      <c r="EH147" s="73" t="n">
        <f aca="false">SUM(I147:L147)</f>
        <v>5</v>
      </c>
      <c r="EI147" s="73" t="n">
        <f aca="false">SUMIF($N$3:$EG$3,"=TF",$N147:$EG147)</f>
        <v>0</v>
      </c>
      <c r="EJ147" s="73" t="str">
        <f aca="false">IF($B147=$B148,"",SUMIF($B$5:$B$287,$B147,$EI$5:$EI$287))</f>
        <v/>
      </c>
      <c r="EK147" s="59" t="n">
        <f aca="false">IF(SUMIF($B$5:$B$287,$B147,$EI$5:$EI$287)=0,"", EI147/SUMIF($B$5:$B$287,$B147,$EI$5:$EI$287))</f>
        <v>0</v>
      </c>
      <c r="EL147" s="60" t="n">
        <f aca="false">IF(EH147=0, "", EI147/EH147)</f>
        <v>0</v>
      </c>
      <c r="EM147" s="72" t="str">
        <f aca="false">B147</f>
        <v>Orange</v>
      </c>
      <c r="EN147" s="72" t="n">
        <f aca="false">EN146+1</f>
        <v>142</v>
      </c>
      <c r="EP147" s="72" t="s">
        <v>479</v>
      </c>
      <c r="ER147" s="73" t="n">
        <f aca="false">SUMIF($A$3:$EG$3,"=TN",$A147:$EG147)</f>
        <v>0</v>
      </c>
      <c r="ES147" s="73" t="n">
        <f aca="false">M147</f>
        <v>5</v>
      </c>
      <c r="ET147" s="73" t="n">
        <f aca="false">SUMIF($A$3:$EG$3,"=TE",$A147:$EG147)</f>
        <v>0</v>
      </c>
      <c r="EU147" s="73" t="n">
        <f aca="false">SUMIF($A$3:$EG$3,"=TH",$A147:$EG147)</f>
        <v>0</v>
      </c>
      <c r="EV147" s="73" t="n">
        <f aca="false">SUMIF($A$3:$EG$3,"=TF",$A147:$EG147)</f>
        <v>0</v>
      </c>
      <c r="XEG147" s="0"/>
      <c r="XEH147" s="0"/>
      <c r="XEI147" s="0"/>
      <c r="XEJ147" s="0"/>
      <c r="XEK147" s="0"/>
      <c r="XEL147" s="0"/>
      <c r="XEM147" s="0"/>
      <c r="XEN147" s="0"/>
      <c r="XEO147" s="0"/>
      <c r="XEP147" s="0"/>
      <c r="XEQ147" s="0"/>
      <c r="XER147" s="0"/>
      <c r="XES147" s="0"/>
      <c r="XET147" s="0"/>
      <c r="XEU147" s="0"/>
      <c r="XEV147" s="0"/>
      <c r="XEW147" s="0"/>
      <c r="XEX147" s="0"/>
      <c r="XEY147" s="0"/>
      <c r="XEZ147" s="0"/>
      <c r="XFA147" s="0"/>
      <c r="XFB147" s="0"/>
      <c r="XFC147" s="0"/>
      <c r="XFD147" s="74"/>
    </row>
    <row r="148" s="68" customFormat="true" ht="15" hidden="false" customHeight="false" outlineLevel="0" collapsed="false">
      <c r="A148" s="67" t="n">
        <f aca="false">A147+1</f>
        <v>144</v>
      </c>
      <c r="B148" s="68" t="s">
        <v>356</v>
      </c>
      <c r="C148" s="68" t="s">
        <v>480</v>
      </c>
      <c r="D148" s="68" t="s">
        <v>459</v>
      </c>
      <c r="E148" s="68" t="s">
        <v>460</v>
      </c>
      <c r="J148" s="69"/>
      <c r="K148" s="69" t="n">
        <v>24</v>
      </c>
      <c r="L148" s="69"/>
      <c r="M148" s="69" t="n">
        <f aca="false">SUM(J148:L148)</f>
        <v>24</v>
      </c>
      <c r="N148" s="69" t="n">
        <f aca="false">R148+V148+Z148</f>
        <v>26</v>
      </c>
      <c r="O148" s="69" t="n">
        <f aca="false">S148+W148+AA148</f>
        <v>123</v>
      </c>
      <c r="P148" s="69" t="n">
        <f aca="false">T148+X148+AB148</f>
        <v>113</v>
      </c>
      <c r="Q148" s="69" t="n">
        <f aca="false">U148+Y148+AC148</f>
        <v>100</v>
      </c>
      <c r="R148" s="69" t="n">
        <v>24</v>
      </c>
      <c r="S148" s="69" t="n">
        <v>114</v>
      </c>
      <c r="T148" s="69" t="n">
        <v>104</v>
      </c>
      <c r="U148" s="69" t="n">
        <v>92</v>
      </c>
      <c r="V148" s="69" t="n">
        <v>2</v>
      </c>
      <c r="W148" s="69" t="n">
        <v>9</v>
      </c>
      <c r="X148" s="69" t="n">
        <v>9</v>
      </c>
      <c r="Y148" s="69" t="n">
        <v>8</v>
      </c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69"/>
      <c r="AN148" s="69"/>
      <c r="AO148" s="69"/>
      <c r="AP148" s="69"/>
      <c r="AQ148" s="69"/>
      <c r="AR148" s="69"/>
      <c r="AS148" s="69"/>
      <c r="AT148" s="69"/>
      <c r="AU148" s="69"/>
      <c r="AV148" s="69"/>
      <c r="AW148" s="69"/>
      <c r="AX148" s="69"/>
      <c r="AY148" s="69"/>
      <c r="AZ148" s="69"/>
      <c r="BA148" s="69"/>
      <c r="BB148" s="69"/>
      <c r="BC148" s="69"/>
      <c r="BD148" s="69"/>
      <c r="BE148" s="69"/>
      <c r="BF148" s="69"/>
      <c r="BG148" s="69"/>
      <c r="BH148" s="69"/>
      <c r="BI148" s="69"/>
      <c r="BJ148" s="69"/>
      <c r="BK148" s="69"/>
      <c r="BL148" s="69"/>
      <c r="BM148" s="69"/>
      <c r="BN148" s="69"/>
      <c r="BO148" s="69"/>
      <c r="BP148" s="69"/>
      <c r="BQ148" s="69"/>
      <c r="BR148" s="69"/>
      <c r="BS148" s="69"/>
      <c r="BT148" s="69"/>
      <c r="BU148" s="69"/>
      <c r="BV148" s="69"/>
      <c r="BW148" s="69"/>
      <c r="BX148" s="69"/>
      <c r="BY148" s="69"/>
      <c r="BZ148" s="69"/>
      <c r="CA148" s="69"/>
      <c r="CB148" s="69"/>
      <c r="CC148" s="69"/>
      <c r="CD148" s="69"/>
      <c r="CE148" s="69"/>
      <c r="CF148" s="69"/>
      <c r="CG148" s="69"/>
      <c r="CH148" s="69"/>
      <c r="CI148" s="69"/>
      <c r="CJ148" s="69"/>
      <c r="CK148" s="69"/>
      <c r="CL148" s="69"/>
      <c r="CM148" s="69"/>
      <c r="CN148" s="69"/>
      <c r="CO148" s="69"/>
      <c r="CP148" s="69"/>
      <c r="CQ148" s="69"/>
      <c r="CR148" s="69"/>
      <c r="CS148" s="69"/>
      <c r="CT148" s="69"/>
      <c r="CU148" s="69"/>
      <c r="CV148" s="69"/>
      <c r="CW148" s="69"/>
      <c r="CX148" s="69"/>
      <c r="CY148" s="69"/>
      <c r="CZ148" s="69"/>
      <c r="DA148" s="69"/>
      <c r="DB148" s="69"/>
      <c r="DC148" s="69"/>
      <c r="DD148" s="69"/>
      <c r="DE148" s="69"/>
      <c r="DF148" s="69"/>
      <c r="DG148" s="69"/>
      <c r="DH148" s="69"/>
      <c r="DI148" s="69"/>
      <c r="DJ148" s="69"/>
      <c r="DK148" s="69"/>
      <c r="DL148" s="69"/>
      <c r="DM148" s="69"/>
      <c r="DN148" s="69"/>
      <c r="DO148" s="69"/>
      <c r="DP148" s="69"/>
      <c r="DQ148" s="69"/>
      <c r="DR148" s="69"/>
      <c r="DS148" s="69"/>
      <c r="DT148" s="69"/>
      <c r="DU148" s="69"/>
      <c r="DV148" s="69"/>
      <c r="DW148" s="69"/>
      <c r="DX148" s="69"/>
      <c r="DY148" s="69"/>
      <c r="DZ148" s="69"/>
      <c r="EA148" s="69"/>
      <c r="EB148" s="69"/>
      <c r="EC148" s="69"/>
      <c r="ED148" s="69"/>
      <c r="EE148" s="69"/>
      <c r="EF148" s="69"/>
      <c r="EG148" s="69"/>
      <c r="EH148" s="69" t="n">
        <f aca="false">SUM(I148:L148)</f>
        <v>24</v>
      </c>
      <c r="EI148" s="69" t="n">
        <f aca="false">SUMIF($N$3:$EG$3,"=TF",$N148:$EG148)</f>
        <v>100</v>
      </c>
      <c r="EJ148" s="69" t="str">
        <f aca="false">IF($B148=$B149,"",SUMIF($B$5:$B$287,$B148,$EI$5:$EI$287))</f>
        <v/>
      </c>
      <c r="EK148" s="59" t="n">
        <f aca="false">IF(SUMIF($B$5:$B$287,$B148,$EI$5:$EI$287)=0,"", EI148/SUMIF($B$5:$B$287,$B148,$EI$5:$EI$287))</f>
        <v>0.0154535620460516</v>
      </c>
      <c r="EL148" s="60" t="n">
        <f aca="false">IF(EH148=0, "", EI148/EH148)</f>
        <v>4.16666666666667</v>
      </c>
      <c r="EM148" s="68" t="str">
        <f aca="false">B148</f>
        <v>Orange</v>
      </c>
      <c r="EN148" s="68" t="n">
        <f aca="false">EN147+1</f>
        <v>143</v>
      </c>
      <c r="ER148" s="69" t="n">
        <f aca="false">SUMIF($A$3:$EG$3,"=TN",$A148:$EG148)</f>
        <v>26</v>
      </c>
      <c r="ES148" s="69" t="n">
        <f aca="false">M148</f>
        <v>24</v>
      </c>
      <c r="ET148" s="69" t="n">
        <f aca="false">SUMIF($A$3:$EG$3,"=TE",$A148:$EG148)</f>
        <v>123</v>
      </c>
      <c r="EU148" s="69" t="n">
        <f aca="false">SUMIF($A$3:$EG$3,"=TH",$A148:$EG148)</f>
        <v>113</v>
      </c>
      <c r="EV148" s="69" t="n">
        <f aca="false">SUMIF($A$3:$EG$3,"=TF",$A148:$EG148)</f>
        <v>100</v>
      </c>
      <c r="XEG148" s="0"/>
      <c r="XEH148" s="0"/>
      <c r="XEI148" s="0"/>
      <c r="XEJ148" s="0"/>
      <c r="XEK148" s="0"/>
      <c r="XEL148" s="0"/>
      <c r="XEM148" s="0"/>
      <c r="XEN148" s="0"/>
      <c r="XEO148" s="0"/>
      <c r="XEP148" s="0"/>
      <c r="XEQ148" s="0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  <c r="XFD148" s="70"/>
    </row>
    <row r="149" s="72" customFormat="true" ht="15" hidden="false" customHeight="false" outlineLevel="0" collapsed="false">
      <c r="A149" s="71" t="n">
        <f aca="false">A148+1</f>
        <v>145</v>
      </c>
      <c r="B149" s="72" t="s">
        <v>356</v>
      </c>
      <c r="C149" s="72" t="s">
        <v>481</v>
      </c>
      <c r="D149" s="72" t="s">
        <v>482</v>
      </c>
      <c r="E149" s="72" t="s">
        <v>483</v>
      </c>
      <c r="J149" s="73"/>
      <c r="K149" s="73" t="n">
        <v>26</v>
      </c>
      <c r="L149" s="73"/>
      <c r="M149" s="73" t="n">
        <f aca="false">SUM(J149:L149)</f>
        <v>26</v>
      </c>
      <c r="N149" s="73" t="n">
        <f aca="false">R149+V149+Z149</f>
        <v>36</v>
      </c>
      <c r="O149" s="73" t="n">
        <f aca="false">S149+W149+AA149</f>
        <v>123</v>
      </c>
      <c r="P149" s="73" t="n">
        <f aca="false">T149+X149+AB149</f>
        <v>119</v>
      </c>
      <c r="Q149" s="73" t="n">
        <f aca="false">U149+Y149+AC149</f>
        <v>111</v>
      </c>
      <c r="R149" s="73" t="n">
        <v>23</v>
      </c>
      <c r="S149" s="73" t="n">
        <v>85</v>
      </c>
      <c r="T149" s="73" t="n">
        <v>76</v>
      </c>
      <c r="U149" s="73" t="n">
        <v>68</v>
      </c>
      <c r="V149" s="73" t="n">
        <v>13</v>
      </c>
      <c r="W149" s="73" t="n">
        <v>38</v>
      </c>
      <c r="X149" s="73" t="n">
        <v>43</v>
      </c>
      <c r="Y149" s="73" t="n">
        <v>43</v>
      </c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  <c r="CD149" s="73"/>
      <c r="CE149" s="73"/>
      <c r="CF149" s="73"/>
      <c r="CG149" s="73"/>
      <c r="CH149" s="73"/>
      <c r="CI149" s="73"/>
      <c r="CJ149" s="73"/>
      <c r="CK149" s="73"/>
      <c r="CL149" s="73"/>
      <c r="CM149" s="73"/>
      <c r="CN149" s="73"/>
      <c r="CO149" s="73"/>
      <c r="CP149" s="73"/>
      <c r="CQ149" s="73"/>
      <c r="CR149" s="73"/>
      <c r="CS149" s="73"/>
      <c r="CT149" s="73"/>
      <c r="CU149" s="73"/>
      <c r="CV149" s="73"/>
      <c r="CW149" s="73"/>
      <c r="CX149" s="73"/>
      <c r="CY149" s="73"/>
      <c r="CZ149" s="73"/>
      <c r="DA149" s="73"/>
      <c r="DB149" s="73"/>
      <c r="DC149" s="73"/>
      <c r="DD149" s="73"/>
      <c r="DE149" s="73"/>
      <c r="DF149" s="73"/>
      <c r="DG149" s="73"/>
      <c r="DH149" s="73"/>
      <c r="DI149" s="73"/>
      <c r="DJ149" s="73"/>
      <c r="DK149" s="73"/>
      <c r="DL149" s="73"/>
      <c r="DM149" s="73"/>
      <c r="DN149" s="73"/>
      <c r="DO149" s="73"/>
      <c r="DP149" s="73"/>
      <c r="DQ149" s="73"/>
      <c r="DR149" s="73"/>
      <c r="DS149" s="73"/>
      <c r="DT149" s="73"/>
      <c r="DU149" s="73"/>
      <c r="DV149" s="73"/>
      <c r="DW149" s="73"/>
      <c r="DX149" s="73"/>
      <c r="DY149" s="73"/>
      <c r="DZ149" s="73"/>
      <c r="EA149" s="73"/>
      <c r="EB149" s="73"/>
      <c r="EC149" s="73"/>
      <c r="ED149" s="73"/>
      <c r="EE149" s="73"/>
      <c r="EF149" s="73"/>
      <c r="EG149" s="73"/>
      <c r="EH149" s="73" t="n">
        <f aca="false">SUM(I149:L149)</f>
        <v>26</v>
      </c>
      <c r="EI149" s="73" t="n">
        <f aca="false">SUMIF($N$3:$EG$3,"=TF",$N149:$EG149)</f>
        <v>111</v>
      </c>
      <c r="EJ149" s="73" t="str">
        <f aca="false">IF($B149=$B150,"",SUMIF($B$5:$B$287,$B149,$EI$5:$EI$287))</f>
        <v/>
      </c>
      <c r="EK149" s="59" t="n">
        <f aca="false">IF(SUMIF($B$5:$B$287,$B149,$EI$5:$EI$287)=0,"", EI149/SUMIF($B$5:$B$287,$B149,$EI$5:$EI$287))</f>
        <v>0.0171534538711173</v>
      </c>
      <c r="EL149" s="60" t="n">
        <f aca="false">IF(EH149=0, "", EI149/EH149)</f>
        <v>4.26923076923077</v>
      </c>
      <c r="EM149" s="72" t="str">
        <f aca="false">B149</f>
        <v>Orange</v>
      </c>
      <c r="EN149" s="72" t="n">
        <f aca="false">EN148+1</f>
        <v>144</v>
      </c>
      <c r="ER149" s="73" t="n">
        <f aca="false">SUMIF($A$3:$EG$3,"=TN",$A149:$EG149)</f>
        <v>36</v>
      </c>
      <c r="ES149" s="73" t="n">
        <f aca="false">M149</f>
        <v>26</v>
      </c>
      <c r="ET149" s="73" t="n">
        <f aca="false">SUMIF($A$3:$EG$3,"=TE",$A149:$EG149)</f>
        <v>123</v>
      </c>
      <c r="EU149" s="73" t="n">
        <f aca="false">SUMIF($A$3:$EG$3,"=TH",$A149:$EG149)</f>
        <v>119</v>
      </c>
      <c r="EV149" s="73" t="n">
        <f aca="false">SUMIF($A$3:$EG$3,"=TF",$A149:$EG149)</f>
        <v>111</v>
      </c>
      <c r="XEG149" s="0"/>
      <c r="XEH149" s="0"/>
      <c r="XEI149" s="0"/>
      <c r="XEJ149" s="0"/>
      <c r="XEK149" s="0"/>
      <c r="XEL149" s="0"/>
      <c r="XEM149" s="0"/>
      <c r="XEN149" s="0"/>
      <c r="XEO149" s="0"/>
      <c r="XEP149" s="0"/>
      <c r="XEQ149" s="0"/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  <c r="XFD149" s="74"/>
    </row>
    <row r="150" s="68" customFormat="true" ht="15" hidden="false" customHeight="false" outlineLevel="0" collapsed="false">
      <c r="A150" s="67" t="n">
        <f aca="false">A149+1</f>
        <v>146</v>
      </c>
      <c r="B150" s="68" t="s">
        <v>356</v>
      </c>
      <c r="C150" s="68" t="s">
        <v>484</v>
      </c>
      <c r="D150" s="68" t="s">
        <v>470</v>
      </c>
      <c r="E150" s="68" t="s">
        <v>471</v>
      </c>
      <c r="J150" s="69"/>
      <c r="K150" s="69" t="n">
        <v>3</v>
      </c>
      <c r="L150" s="69"/>
      <c r="M150" s="69" t="n">
        <f aca="false">SUM(J150:L150)</f>
        <v>3</v>
      </c>
      <c r="N150" s="69" t="n">
        <f aca="false">R150+V150+Z150</f>
        <v>12</v>
      </c>
      <c r="O150" s="69" t="n">
        <f aca="false">S150+W150+AA150</f>
        <v>20</v>
      </c>
      <c r="P150" s="69" t="n">
        <f aca="false">T150+X150+AB150</f>
        <v>20</v>
      </c>
      <c r="Q150" s="69" t="n">
        <f aca="false">U150+Y150+AC150</f>
        <v>20</v>
      </c>
      <c r="R150" s="69" t="n">
        <v>2</v>
      </c>
      <c r="S150" s="69" t="n">
        <v>10</v>
      </c>
      <c r="T150" s="69" t="n">
        <v>10</v>
      </c>
      <c r="U150" s="69" t="n">
        <v>10</v>
      </c>
      <c r="V150" s="69" t="n">
        <v>10</v>
      </c>
      <c r="W150" s="69" t="n">
        <v>10</v>
      </c>
      <c r="X150" s="69" t="n">
        <v>10</v>
      </c>
      <c r="Y150" s="69" t="n">
        <v>10</v>
      </c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69"/>
      <c r="AN150" s="69"/>
      <c r="AO150" s="69"/>
      <c r="AP150" s="69"/>
      <c r="AQ150" s="69"/>
      <c r="AR150" s="69"/>
      <c r="AS150" s="69"/>
      <c r="AT150" s="69"/>
      <c r="AU150" s="69"/>
      <c r="AV150" s="69"/>
      <c r="AW150" s="69"/>
      <c r="AX150" s="69"/>
      <c r="AY150" s="69"/>
      <c r="AZ150" s="69"/>
      <c r="BA150" s="69"/>
      <c r="BB150" s="69"/>
      <c r="BC150" s="69"/>
      <c r="BD150" s="69"/>
      <c r="BE150" s="69"/>
      <c r="BF150" s="69"/>
      <c r="BG150" s="69"/>
      <c r="BH150" s="69"/>
      <c r="BI150" s="69"/>
      <c r="BJ150" s="69"/>
      <c r="BK150" s="69"/>
      <c r="BL150" s="69"/>
      <c r="BM150" s="69"/>
      <c r="BN150" s="69"/>
      <c r="BO150" s="69"/>
      <c r="BP150" s="69"/>
      <c r="BQ150" s="69"/>
      <c r="BR150" s="69"/>
      <c r="BS150" s="69"/>
      <c r="BT150" s="69"/>
      <c r="BU150" s="69"/>
      <c r="BV150" s="69"/>
      <c r="BW150" s="69"/>
      <c r="BX150" s="69"/>
      <c r="BY150" s="69"/>
      <c r="BZ150" s="69"/>
      <c r="CA150" s="69"/>
      <c r="CB150" s="69"/>
      <c r="CC150" s="69"/>
      <c r="CD150" s="69"/>
      <c r="CE150" s="69"/>
      <c r="CF150" s="69"/>
      <c r="CG150" s="69"/>
      <c r="CH150" s="69"/>
      <c r="CI150" s="69"/>
      <c r="CJ150" s="69"/>
      <c r="CK150" s="69"/>
      <c r="CL150" s="69"/>
      <c r="CM150" s="69"/>
      <c r="CN150" s="69"/>
      <c r="CO150" s="69"/>
      <c r="CP150" s="69"/>
      <c r="CQ150" s="69"/>
      <c r="CR150" s="69"/>
      <c r="CS150" s="69"/>
      <c r="CT150" s="69"/>
      <c r="CU150" s="69"/>
      <c r="CV150" s="69"/>
      <c r="CW150" s="69"/>
      <c r="CX150" s="69"/>
      <c r="CY150" s="69"/>
      <c r="CZ150" s="69"/>
      <c r="DA150" s="69"/>
      <c r="DB150" s="69"/>
      <c r="DC150" s="69"/>
      <c r="DD150" s="69"/>
      <c r="DE150" s="69"/>
      <c r="DF150" s="69"/>
      <c r="DG150" s="69"/>
      <c r="DH150" s="69"/>
      <c r="DI150" s="69"/>
      <c r="DJ150" s="69"/>
      <c r="DK150" s="69"/>
      <c r="DL150" s="69"/>
      <c r="DM150" s="69"/>
      <c r="DN150" s="69"/>
      <c r="DO150" s="69"/>
      <c r="DP150" s="69"/>
      <c r="DQ150" s="69"/>
      <c r="DR150" s="69"/>
      <c r="DS150" s="69"/>
      <c r="DT150" s="69"/>
      <c r="DU150" s="69"/>
      <c r="DV150" s="69"/>
      <c r="DW150" s="69"/>
      <c r="DX150" s="69"/>
      <c r="DY150" s="69"/>
      <c r="DZ150" s="69"/>
      <c r="EA150" s="69"/>
      <c r="EB150" s="69"/>
      <c r="EC150" s="69"/>
      <c r="ED150" s="69"/>
      <c r="EE150" s="69"/>
      <c r="EF150" s="69"/>
      <c r="EG150" s="69"/>
      <c r="EH150" s="69" t="n">
        <f aca="false">SUM(I150:L150)</f>
        <v>3</v>
      </c>
      <c r="EI150" s="69" t="n">
        <f aca="false">SUMIF($N$3:$EG$3,"=TF",$N150:$EG150)</f>
        <v>20</v>
      </c>
      <c r="EJ150" s="69" t="str">
        <f aca="false">IF($B150=$B151,"",SUMIF($B$5:$B$287,$B150,$EI$5:$EI$287))</f>
        <v/>
      </c>
      <c r="EK150" s="59" t="n">
        <f aca="false">IF(SUMIF($B$5:$B$287,$B150,$EI$5:$EI$287)=0,"", EI150/SUMIF($B$5:$B$287,$B150,$EI$5:$EI$287))</f>
        <v>0.00309071240921032</v>
      </c>
      <c r="EL150" s="60" t="n">
        <f aca="false">IF(EH150=0, "", EI150/EH150)</f>
        <v>6.66666666666667</v>
      </c>
      <c r="EM150" s="68" t="str">
        <f aca="false">B150</f>
        <v>Orange</v>
      </c>
      <c r="EN150" s="68" t="n">
        <f aca="false">EN149+1</f>
        <v>145</v>
      </c>
      <c r="ER150" s="69" t="n">
        <f aca="false">SUMIF($A$3:$EG$3,"=TN",$A150:$EG150)</f>
        <v>12</v>
      </c>
      <c r="ES150" s="69" t="n">
        <f aca="false">M150</f>
        <v>3</v>
      </c>
      <c r="ET150" s="69" t="n">
        <f aca="false">SUMIF($A$3:$EG$3,"=TE",$A150:$EG150)</f>
        <v>20</v>
      </c>
      <c r="EU150" s="69" t="n">
        <f aca="false">SUMIF($A$3:$EG$3,"=TH",$A150:$EG150)</f>
        <v>20</v>
      </c>
      <c r="EV150" s="69" t="n">
        <f aca="false">SUMIF($A$3:$EG$3,"=TF",$A150:$EG150)</f>
        <v>20</v>
      </c>
      <c r="XEG150" s="0"/>
      <c r="XEH150" s="0"/>
      <c r="XEI150" s="0"/>
      <c r="XEJ150" s="0"/>
      <c r="XEK150" s="0"/>
      <c r="XEL150" s="0"/>
      <c r="XEM150" s="0"/>
      <c r="XEN150" s="0"/>
      <c r="XEO150" s="0"/>
      <c r="XEP150" s="0"/>
      <c r="XEQ150" s="0"/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  <c r="XFD150" s="70"/>
    </row>
    <row r="151" s="72" customFormat="true" ht="15" hidden="false" customHeight="false" outlineLevel="0" collapsed="false">
      <c r="A151" s="71" t="n">
        <f aca="false">A150+1</f>
        <v>147</v>
      </c>
      <c r="B151" s="72" t="s">
        <v>356</v>
      </c>
      <c r="C151" s="72" t="s">
        <v>485</v>
      </c>
      <c r="D151" s="72" t="s">
        <v>486</v>
      </c>
      <c r="E151" s="72" t="s">
        <v>487</v>
      </c>
      <c r="J151" s="73"/>
      <c r="K151" s="73" t="n">
        <v>28</v>
      </c>
      <c r="L151" s="73"/>
      <c r="M151" s="73" t="n">
        <f aca="false">SUM(J151:L151)</f>
        <v>28</v>
      </c>
      <c r="N151" s="73" t="n">
        <f aca="false">R151+V151+Z151</f>
        <v>52</v>
      </c>
      <c r="O151" s="73" t="n">
        <f aca="false">S151+W151+AA151</f>
        <v>269</v>
      </c>
      <c r="P151" s="73" t="n">
        <f aca="false">T151+X151+AB151</f>
        <v>260</v>
      </c>
      <c r="Q151" s="73" t="n">
        <f aca="false">U151+Y151+AC151</f>
        <v>254</v>
      </c>
      <c r="R151" s="73" t="n">
        <v>28</v>
      </c>
      <c r="S151" s="73" t="n">
        <v>143</v>
      </c>
      <c r="T151" s="73" t="n">
        <v>136</v>
      </c>
      <c r="U151" s="73" t="n">
        <v>132</v>
      </c>
      <c r="V151" s="73" t="n">
        <v>24</v>
      </c>
      <c r="W151" s="73" t="n">
        <v>126</v>
      </c>
      <c r="X151" s="73" t="n">
        <v>124</v>
      </c>
      <c r="Y151" s="73" t="n">
        <v>122</v>
      </c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  <c r="CD151" s="73"/>
      <c r="CE151" s="73"/>
      <c r="CF151" s="73"/>
      <c r="CG151" s="73"/>
      <c r="CH151" s="73"/>
      <c r="CI151" s="73"/>
      <c r="CJ151" s="73"/>
      <c r="CK151" s="73"/>
      <c r="CL151" s="73"/>
      <c r="CM151" s="73"/>
      <c r="CN151" s="73"/>
      <c r="CO151" s="73"/>
      <c r="CP151" s="73"/>
      <c r="CQ151" s="73"/>
      <c r="CR151" s="73"/>
      <c r="CS151" s="73"/>
      <c r="CT151" s="73"/>
      <c r="CU151" s="73"/>
      <c r="CV151" s="73"/>
      <c r="CW151" s="73"/>
      <c r="CX151" s="73"/>
      <c r="CY151" s="73"/>
      <c r="CZ151" s="73"/>
      <c r="DA151" s="73"/>
      <c r="DB151" s="73"/>
      <c r="DC151" s="73"/>
      <c r="DD151" s="73"/>
      <c r="DE151" s="73"/>
      <c r="DF151" s="73"/>
      <c r="DG151" s="73"/>
      <c r="DH151" s="73"/>
      <c r="DI151" s="73"/>
      <c r="DJ151" s="73"/>
      <c r="DK151" s="73"/>
      <c r="DL151" s="73"/>
      <c r="DM151" s="73"/>
      <c r="DN151" s="73"/>
      <c r="DO151" s="73"/>
      <c r="DP151" s="73"/>
      <c r="DQ151" s="73"/>
      <c r="DR151" s="73"/>
      <c r="DS151" s="73"/>
      <c r="DT151" s="73"/>
      <c r="DU151" s="73"/>
      <c r="DV151" s="73"/>
      <c r="DW151" s="73"/>
      <c r="DX151" s="73"/>
      <c r="DY151" s="73"/>
      <c r="DZ151" s="73"/>
      <c r="EA151" s="73"/>
      <c r="EB151" s="73"/>
      <c r="EC151" s="73"/>
      <c r="ED151" s="73"/>
      <c r="EE151" s="73"/>
      <c r="EF151" s="73"/>
      <c r="EG151" s="73"/>
      <c r="EH151" s="73" t="n">
        <f aca="false">SUM(I151:L151)</f>
        <v>28</v>
      </c>
      <c r="EI151" s="73" t="n">
        <f aca="false">SUMIF($N$3:$EG$3,"=TF",$N151:$EG151)</f>
        <v>254</v>
      </c>
      <c r="EJ151" s="73" t="str">
        <f aca="false">IF($B151=$B152,"",SUMIF($B$5:$B$287,$B151,$EI$5:$EI$287))</f>
        <v/>
      </c>
      <c r="EK151" s="59" t="n">
        <f aca="false">IF(SUMIF($B$5:$B$287,$B151,$EI$5:$EI$287)=0,"", EI151/SUMIF($B$5:$B$287,$B151,$EI$5:$EI$287))</f>
        <v>0.0392520475969711</v>
      </c>
      <c r="EL151" s="60" t="n">
        <f aca="false">IF(EH151=0, "", EI151/EH151)</f>
        <v>9.07142857142857</v>
      </c>
      <c r="EM151" s="72" t="str">
        <f aca="false">B151</f>
        <v>Orange</v>
      </c>
      <c r="EN151" s="72" t="n">
        <f aca="false">EN150+1</f>
        <v>146</v>
      </c>
      <c r="ER151" s="73" t="n">
        <f aca="false">SUMIF($A$3:$EG$3,"=TN",$A151:$EG151)</f>
        <v>52</v>
      </c>
      <c r="ES151" s="73" t="n">
        <f aca="false">M151</f>
        <v>28</v>
      </c>
      <c r="ET151" s="73" t="n">
        <f aca="false">SUMIF($A$3:$EG$3,"=TE",$A151:$EG151)</f>
        <v>269</v>
      </c>
      <c r="EU151" s="73" t="n">
        <f aca="false">SUMIF($A$3:$EG$3,"=TH",$A151:$EG151)</f>
        <v>260</v>
      </c>
      <c r="EV151" s="73" t="n">
        <f aca="false">SUMIF($A$3:$EG$3,"=TF",$A151:$EG151)</f>
        <v>254</v>
      </c>
      <c r="XEG151" s="0"/>
      <c r="XEH151" s="0"/>
      <c r="XEI151" s="0"/>
      <c r="XEJ151" s="0"/>
      <c r="XEK151" s="0"/>
      <c r="XEL151" s="0"/>
      <c r="XEM151" s="0"/>
      <c r="XEN151" s="0"/>
      <c r="XEO151" s="0"/>
      <c r="XEP151" s="0"/>
      <c r="XEQ151" s="0"/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  <c r="XFD151" s="74"/>
    </row>
    <row r="152" s="68" customFormat="true" ht="15" hidden="false" customHeight="false" outlineLevel="0" collapsed="false">
      <c r="A152" s="67" t="n">
        <f aca="false">A151+1</f>
        <v>148</v>
      </c>
      <c r="B152" s="68" t="s">
        <v>356</v>
      </c>
      <c r="C152" s="68" t="s">
        <v>488</v>
      </c>
      <c r="D152" s="68" t="s">
        <v>376</v>
      </c>
      <c r="E152" s="68" t="s">
        <v>377</v>
      </c>
      <c r="J152" s="69"/>
      <c r="K152" s="69" t="n">
        <v>1</v>
      </c>
      <c r="L152" s="69"/>
      <c r="M152" s="69" t="n">
        <f aca="false">SUM(J152:L152)</f>
        <v>1</v>
      </c>
      <c r="N152" s="69" t="n">
        <f aca="false">R152+V152+Z152</f>
        <v>2</v>
      </c>
      <c r="O152" s="69" t="n">
        <f aca="false">S152+W152+AA152</f>
        <v>9</v>
      </c>
      <c r="P152" s="69" t="n">
        <f aca="false">T152+X152+AB152</f>
        <v>9</v>
      </c>
      <c r="Q152" s="69" t="n">
        <f aca="false">U152+Y152+AC152</f>
        <v>9</v>
      </c>
      <c r="R152" s="69" t="n">
        <v>1</v>
      </c>
      <c r="S152" s="69" t="n">
        <v>5</v>
      </c>
      <c r="T152" s="69" t="n">
        <v>5</v>
      </c>
      <c r="U152" s="69" t="n">
        <v>5</v>
      </c>
      <c r="V152" s="69" t="n">
        <v>1</v>
      </c>
      <c r="W152" s="69" t="n">
        <v>4</v>
      </c>
      <c r="X152" s="69" t="n">
        <v>4</v>
      </c>
      <c r="Y152" s="69" t="n">
        <v>4</v>
      </c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69"/>
      <c r="AN152" s="69"/>
      <c r="AO152" s="69"/>
      <c r="AP152" s="69"/>
      <c r="AQ152" s="69"/>
      <c r="AR152" s="69"/>
      <c r="AS152" s="69"/>
      <c r="AT152" s="69"/>
      <c r="AU152" s="69"/>
      <c r="AV152" s="69"/>
      <c r="AW152" s="69"/>
      <c r="AX152" s="69"/>
      <c r="AY152" s="69"/>
      <c r="AZ152" s="69"/>
      <c r="BA152" s="69"/>
      <c r="BB152" s="69"/>
      <c r="BC152" s="69"/>
      <c r="BD152" s="69"/>
      <c r="BE152" s="69"/>
      <c r="BF152" s="69"/>
      <c r="BG152" s="69"/>
      <c r="BH152" s="69"/>
      <c r="BI152" s="69"/>
      <c r="BJ152" s="69"/>
      <c r="BK152" s="69"/>
      <c r="BL152" s="69"/>
      <c r="BM152" s="69"/>
      <c r="BN152" s="69"/>
      <c r="BO152" s="69"/>
      <c r="BP152" s="69"/>
      <c r="BQ152" s="69"/>
      <c r="BR152" s="69"/>
      <c r="BS152" s="69"/>
      <c r="BT152" s="69"/>
      <c r="BU152" s="69"/>
      <c r="BV152" s="69"/>
      <c r="BW152" s="69"/>
      <c r="BX152" s="69"/>
      <c r="BY152" s="69"/>
      <c r="BZ152" s="69"/>
      <c r="CA152" s="69"/>
      <c r="CB152" s="69"/>
      <c r="CC152" s="69"/>
      <c r="CD152" s="69"/>
      <c r="CE152" s="69"/>
      <c r="CF152" s="69"/>
      <c r="CG152" s="69"/>
      <c r="CH152" s="69"/>
      <c r="CI152" s="69"/>
      <c r="CJ152" s="69"/>
      <c r="CK152" s="69"/>
      <c r="CL152" s="69"/>
      <c r="CM152" s="69"/>
      <c r="CN152" s="69"/>
      <c r="CO152" s="69"/>
      <c r="CP152" s="69"/>
      <c r="CQ152" s="69"/>
      <c r="CR152" s="69"/>
      <c r="CS152" s="69"/>
      <c r="CT152" s="69"/>
      <c r="CU152" s="69"/>
      <c r="CV152" s="69"/>
      <c r="CW152" s="69"/>
      <c r="CX152" s="69"/>
      <c r="CY152" s="69"/>
      <c r="CZ152" s="69"/>
      <c r="DA152" s="69"/>
      <c r="DB152" s="69"/>
      <c r="DC152" s="69"/>
      <c r="DD152" s="69"/>
      <c r="DE152" s="69"/>
      <c r="DF152" s="69"/>
      <c r="DG152" s="69"/>
      <c r="DH152" s="69"/>
      <c r="DI152" s="69"/>
      <c r="DJ152" s="69"/>
      <c r="DK152" s="69"/>
      <c r="DL152" s="69"/>
      <c r="DM152" s="69"/>
      <c r="DN152" s="69"/>
      <c r="DO152" s="69"/>
      <c r="DP152" s="69"/>
      <c r="DQ152" s="69"/>
      <c r="DR152" s="69"/>
      <c r="DS152" s="69"/>
      <c r="DT152" s="69"/>
      <c r="DU152" s="69"/>
      <c r="DV152" s="69"/>
      <c r="DW152" s="69"/>
      <c r="DX152" s="69"/>
      <c r="DY152" s="69"/>
      <c r="DZ152" s="69"/>
      <c r="EA152" s="69"/>
      <c r="EB152" s="69"/>
      <c r="EC152" s="69"/>
      <c r="ED152" s="69"/>
      <c r="EE152" s="69"/>
      <c r="EF152" s="69"/>
      <c r="EG152" s="69"/>
      <c r="EH152" s="69" t="n">
        <f aca="false">SUM(I152:L152)</f>
        <v>1</v>
      </c>
      <c r="EI152" s="69" t="n">
        <f aca="false">SUMIF($N$3:$EG$3,"=TF",$N152:$EG152)</f>
        <v>9</v>
      </c>
      <c r="EJ152" s="69" t="str">
        <f aca="false">IF($B152=$B153,"",SUMIF($B$5:$B$287,$B152,$EI$5:$EI$287))</f>
        <v/>
      </c>
      <c r="EK152" s="59" t="n">
        <f aca="false">IF(SUMIF($B$5:$B$287,$B152,$EI$5:$EI$287)=0,"", EI152/SUMIF($B$5:$B$287,$B152,$EI$5:$EI$287))</f>
        <v>0.00139082058414465</v>
      </c>
      <c r="EL152" s="60" t="n">
        <f aca="false">IF(EH152=0, "", EI152/EH152)</f>
        <v>9</v>
      </c>
      <c r="EM152" s="68" t="str">
        <f aca="false">B152</f>
        <v>Orange</v>
      </c>
      <c r="EN152" s="68" t="n">
        <f aca="false">EN151+1</f>
        <v>147</v>
      </c>
      <c r="ER152" s="69" t="n">
        <f aca="false">SUMIF($A$3:$EG$3,"=TN",$A152:$EG152)</f>
        <v>2</v>
      </c>
      <c r="ES152" s="69" t="n">
        <f aca="false">M152</f>
        <v>1</v>
      </c>
      <c r="ET152" s="69" t="n">
        <f aca="false">SUMIF($A$3:$EG$3,"=TE",$A152:$EG152)</f>
        <v>9</v>
      </c>
      <c r="EU152" s="69" t="n">
        <f aca="false">SUMIF($A$3:$EG$3,"=TH",$A152:$EG152)</f>
        <v>9</v>
      </c>
      <c r="EV152" s="69" t="n">
        <f aca="false">SUMIF($A$3:$EG$3,"=TF",$A152:$EG152)</f>
        <v>9</v>
      </c>
      <c r="XEG152" s="0"/>
      <c r="XEH152" s="0"/>
      <c r="XEI152" s="0"/>
      <c r="XEJ152" s="0"/>
      <c r="XEK152" s="0"/>
      <c r="XEL152" s="0"/>
      <c r="XEM152" s="0"/>
      <c r="XEN152" s="0"/>
      <c r="XEO152" s="0"/>
      <c r="XEP152" s="0"/>
      <c r="XEQ152" s="0"/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  <c r="XFD152" s="70"/>
    </row>
    <row r="153" s="72" customFormat="true" ht="15" hidden="false" customHeight="false" outlineLevel="0" collapsed="false">
      <c r="A153" s="71" t="n">
        <f aca="false">A152+1</f>
        <v>149</v>
      </c>
      <c r="B153" s="72" t="s">
        <v>356</v>
      </c>
      <c r="C153" s="72" t="s">
        <v>489</v>
      </c>
      <c r="D153" s="72" t="s">
        <v>490</v>
      </c>
      <c r="E153" s="72" t="s">
        <v>491</v>
      </c>
      <c r="J153" s="73"/>
      <c r="K153" s="73" t="n">
        <v>8</v>
      </c>
      <c r="L153" s="73"/>
      <c r="M153" s="73" t="n">
        <f aca="false">SUM(J153:L153)</f>
        <v>8</v>
      </c>
      <c r="N153" s="73" t="n">
        <f aca="false">R153+V153+Z153</f>
        <v>9</v>
      </c>
      <c r="O153" s="73" t="n">
        <f aca="false">S153+W153+AA153</f>
        <v>46</v>
      </c>
      <c r="P153" s="73" t="n">
        <f aca="false">T153+X153+AB153</f>
        <v>41</v>
      </c>
      <c r="Q153" s="73" t="n">
        <f aca="false">U153+Y153+AC153</f>
        <v>36</v>
      </c>
      <c r="R153" s="73" t="n">
        <v>6</v>
      </c>
      <c r="S153" s="73" t="n">
        <v>31</v>
      </c>
      <c r="T153" s="73" t="n">
        <v>26</v>
      </c>
      <c r="U153" s="73" t="n">
        <v>22</v>
      </c>
      <c r="V153" s="73" t="n">
        <v>3</v>
      </c>
      <c r="W153" s="73" t="n">
        <v>15</v>
      </c>
      <c r="X153" s="73" t="n">
        <v>15</v>
      </c>
      <c r="Y153" s="73" t="n">
        <v>14</v>
      </c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  <c r="CD153" s="73"/>
      <c r="CE153" s="73"/>
      <c r="CF153" s="73"/>
      <c r="CG153" s="73"/>
      <c r="CH153" s="73"/>
      <c r="CI153" s="73"/>
      <c r="CJ153" s="73"/>
      <c r="CK153" s="73"/>
      <c r="CL153" s="73"/>
      <c r="CM153" s="73"/>
      <c r="CN153" s="73"/>
      <c r="CO153" s="73"/>
      <c r="CP153" s="73"/>
      <c r="CQ153" s="73"/>
      <c r="CR153" s="73"/>
      <c r="CS153" s="73"/>
      <c r="CT153" s="73"/>
      <c r="CU153" s="73"/>
      <c r="CV153" s="73"/>
      <c r="CW153" s="73"/>
      <c r="CX153" s="73"/>
      <c r="CY153" s="73"/>
      <c r="CZ153" s="73"/>
      <c r="DA153" s="73"/>
      <c r="DB153" s="73"/>
      <c r="DC153" s="73"/>
      <c r="DD153" s="73"/>
      <c r="DE153" s="73"/>
      <c r="DF153" s="73"/>
      <c r="DG153" s="73"/>
      <c r="DH153" s="73"/>
      <c r="DI153" s="73"/>
      <c r="DJ153" s="73"/>
      <c r="DK153" s="73"/>
      <c r="DL153" s="73"/>
      <c r="DM153" s="73"/>
      <c r="DN153" s="73"/>
      <c r="DO153" s="73"/>
      <c r="DP153" s="73"/>
      <c r="DQ153" s="73"/>
      <c r="DR153" s="73"/>
      <c r="DS153" s="73"/>
      <c r="DT153" s="73"/>
      <c r="DU153" s="73"/>
      <c r="DV153" s="73"/>
      <c r="DW153" s="73"/>
      <c r="DX153" s="73"/>
      <c r="DY153" s="73"/>
      <c r="DZ153" s="73"/>
      <c r="EA153" s="73"/>
      <c r="EB153" s="73"/>
      <c r="EC153" s="73"/>
      <c r="ED153" s="73"/>
      <c r="EE153" s="73"/>
      <c r="EF153" s="73"/>
      <c r="EG153" s="73"/>
      <c r="EH153" s="73" t="n">
        <f aca="false">SUM(I153:L153)</f>
        <v>8</v>
      </c>
      <c r="EI153" s="73" t="n">
        <f aca="false">SUMIF($N$3:$EG$3,"=TF",$N153:$EG153)</f>
        <v>36</v>
      </c>
      <c r="EJ153" s="73" t="str">
        <f aca="false">IF($B153=$B154,"",SUMIF($B$5:$B$287,$B153,$EI$5:$EI$287))</f>
        <v/>
      </c>
      <c r="EK153" s="59" t="n">
        <f aca="false">IF(SUMIF($B$5:$B$287,$B153,$EI$5:$EI$287)=0,"", EI153/SUMIF($B$5:$B$287,$B153,$EI$5:$EI$287))</f>
        <v>0.00556328233657858</v>
      </c>
      <c r="EL153" s="60" t="n">
        <f aca="false">IF(EH153=0, "", EI153/EH153)</f>
        <v>4.5</v>
      </c>
      <c r="EM153" s="72" t="str">
        <f aca="false">B153</f>
        <v>Orange</v>
      </c>
      <c r="EN153" s="72" t="n">
        <f aca="false">EN152+1</f>
        <v>148</v>
      </c>
      <c r="ER153" s="73" t="n">
        <f aca="false">SUMIF($A$3:$EG$3,"=TN",$A153:$EG153)</f>
        <v>9</v>
      </c>
      <c r="ES153" s="73" t="n">
        <f aca="false">M153</f>
        <v>8</v>
      </c>
      <c r="ET153" s="73" t="n">
        <f aca="false">SUMIF($A$3:$EG$3,"=TE",$A153:$EG153)</f>
        <v>46</v>
      </c>
      <c r="EU153" s="73" t="n">
        <f aca="false">SUMIF($A$3:$EG$3,"=TH",$A153:$EG153)</f>
        <v>41</v>
      </c>
      <c r="EV153" s="73" t="n">
        <f aca="false">SUMIF($A$3:$EG$3,"=TF",$A153:$EG153)</f>
        <v>36</v>
      </c>
      <c r="XEG153" s="0"/>
      <c r="XEH153" s="0"/>
      <c r="XEI153" s="0"/>
      <c r="XEJ153" s="0"/>
      <c r="XEK153" s="0"/>
      <c r="XEL153" s="0"/>
      <c r="XEM153" s="0"/>
      <c r="XEN153" s="0"/>
      <c r="XEO153" s="0"/>
      <c r="XEP153" s="0"/>
      <c r="XEQ153" s="0"/>
      <c r="XER153" s="0"/>
      <c r="XES153" s="0"/>
      <c r="XET153" s="0"/>
      <c r="XEU153" s="0"/>
      <c r="XEV153" s="0"/>
      <c r="XEW153" s="0"/>
      <c r="XEX153" s="0"/>
      <c r="XEY153" s="0"/>
      <c r="XEZ153" s="0"/>
      <c r="XFA153" s="0"/>
      <c r="XFB153" s="0"/>
      <c r="XFC153" s="0"/>
      <c r="XFD153" s="74"/>
    </row>
    <row r="154" s="68" customFormat="true" ht="15" hidden="false" customHeight="false" outlineLevel="0" collapsed="false">
      <c r="A154" s="67" t="n">
        <f aca="false">A153+1</f>
        <v>150</v>
      </c>
      <c r="B154" s="68" t="s">
        <v>356</v>
      </c>
      <c r="C154" s="68" t="s">
        <v>492</v>
      </c>
      <c r="D154" s="68" t="s">
        <v>493</v>
      </c>
      <c r="E154" s="68" t="s">
        <v>494</v>
      </c>
      <c r="F154" s="68" t="s">
        <v>490</v>
      </c>
      <c r="G154" s="68" t="s">
        <v>491</v>
      </c>
      <c r="J154" s="69"/>
      <c r="K154" s="69" t="n">
        <v>2</v>
      </c>
      <c r="L154" s="69"/>
      <c r="M154" s="69" t="n">
        <f aca="false">SUM(J154:L154)</f>
        <v>2</v>
      </c>
      <c r="N154" s="69" t="n">
        <f aca="false">R154+V154+Z154</f>
        <v>2</v>
      </c>
      <c r="O154" s="69" t="n">
        <f aca="false">S154+W154+AA154</f>
        <v>8</v>
      </c>
      <c r="P154" s="69" t="n">
        <f aca="false">T154+X154+AB154</f>
        <v>8</v>
      </c>
      <c r="Q154" s="69" t="n">
        <f aca="false">U154+Y154+AC154</f>
        <v>8</v>
      </c>
      <c r="R154" s="69" t="n">
        <v>1</v>
      </c>
      <c r="S154" s="69" t="n">
        <v>5</v>
      </c>
      <c r="T154" s="69" t="n">
        <v>5</v>
      </c>
      <c r="U154" s="69" t="n">
        <v>5</v>
      </c>
      <c r="V154" s="69" t="n">
        <v>1</v>
      </c>
      <c r="W154" s="69" t="n">
        <v>3</v>
      </c>
      <c r="X154" s="69" t="n">
        <v>3</v>
      </c>
      <c r="Y154" s="69" t="n">
        <v>3</v>
      </c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T154" s="69"/>
      <c r="AU154" s="69"/>
      <c r="AV154" s="69"/>
      <c r="AW154" s="69"/>
      <c r="AX154" s="69"/>
      <c r="AY154" s="69"/>
      <c r="AZ154" s="69"/>
      <c r="BA154" s="69"/>
      <c r="BB154" s="69"/>
      <c r="BC154" s="69"/>
      <c r="BD154" s="69"/>
      <c r="BE154" s="69"/>
      <c r="BF154" s="69"/>
      <c r="BG154" s="69"/>
      <c r="BH154" s="69"/>
      <c r="BI154" s="69"/>
      <c r="BJ154" s="69"/>
      <c r="BK154" s="69"/>
      <c r="BL154" s="69"/>
      <c r="BM154" s="69"/>
      <c r="BN154" s="69"/>
      <c r="BO154" s="69"/>
      <c r="BP154" s="69"/>
      <c r="BQ154" s="69"/>
      <c r="BR154" s="69"/>
      <c r="BS154" s="69"/>
      <c r="BT154" s="69"/>
      <c r="BU154" s="69"/>
      <c r="BV154" s="69"/>
      <c r="BW154" s="69"/>
      <c r="BX154" s="69"/>
      <c r="BY154" s="69"/>
      <c r="BZ154" s="69"/>
      <c r="CA154" s="69"/>
      <c r="CB154" s="69"/>
      <c r="CC154" s="69"/>
      <c r="CD154" s="69"/>
      <c r="CE154" s="69"/>
      <c r="CF154" s="69"/>
      <c r="CG154" s="69"/>
      <c r="CH154" s="69"/>
      <c r="CI154" s="69"/>
      <c r="CJ154" s="69"/>
      <c r="CK154" s="69"/>
      <c r="CL154" s="69"/>
      <c r="CM154" s="69"/>
      <c r="CN154" s="69"/>
      <c r="CO154" s="69"/>
      <c r="CP154" s="69"/>
      <c r="CQ154" s="69"/>
      <c r="CR154" s="69"/>
      <c r="CS154" s="69"/>
      <c r="CT154" s="69"/>
      <c r="CU154" s="69"/>
      <c r="CV154" s="69"/>
      <c r="CW154" s="69"/>
      <c r="CX154" s="69"/>
      <c r="CY154" s="69"/>
      <c r="CZ154" s="69"/>
      <c r="DA154" s="69"/>
      <c r="DB154" s="69"/>
      <c r="DC154" s="69"/>
      <c r="DD154" s="69"/>
      <c r="DE154" s="69"/>
      <c r="DF154" s="69"/>
      <c r="DG154" s="69"/>
      <c r="DH154" s="69"/>
      <c r="DI154" s="69"/>
      <c r="DJ154" s="69"/>
      <c r="DK154" s="69"/>
      <c r="DL154" s="69"/>
      <c r="DM154" s="69"/>
      <c r="DN154" s="69"/>
      <c r="DO154" s="69"/>
      <c r="DP154" s="69"/>
      <c r="DQ154" s="69"/>
      <c r="DR154" s="69"/>
      <c r="DS154" s="69"/>
      <c r="DT154" s="69"/>
      <c r="DU154" s="69"/>
      <c r="DV154" s="69"/>
      <c r="DW154" s="69"/>
      <c r="DX154" s="69"/>
      <c r="DY154" s="69"/>
      <c r="DZ154" s="69"/>
      <c r="EA154" s="69"/>
      <c r="EB154" s="69"/>
      <c r="EC154" s="69"/>
      <c r="ED154" s="69"/>
      <c r="EE154" s="69"/>
      <c r="EF154" s="69"/>
      <c r="EG154" s="69"/>
      <c r="EH154" s="69" t="n">
        <f aca="false">SUM(I154:L154)</f>
        <v>2</v>
      </c>
      <c r="EI154" s="69" t="n">
        <f aca="false">SUMIF($N$3:$EG$3,"=TF",$N154:$EG154)</f>
        <v>8</v>
      </c>
      <c r="EJ154" s="69" t="str">
        <f aca="false">IF($B154=$B155,"",SUMIF($B$5:$B$287,$B154,$EI$5:$EI$287))</f>
        <v/>
      </c>
      <c r="EK154" s="59" t="n">
        <f aca="false">IF(SUMIF($B$5:$B$287,$B154,$EI$5:$EI$287)=0,"", EI154/SUMIF($B$5:$B$287,$B154,$EI$5:$EI$287))</f>
        <v>0.00123628496368413</v>
      </c>
      <c r="EL154" s="60" t="n">
        <f aca="false">IF(EH154=0, "", EI154/EH154)</f>
        <v>4</v>
      </c>
      <c r="EM154" s="68" t="str">
        <f aca="false">B154</f>
        <v>Orange</v>
      </c>
      <c r="EN154" s="68" t="n">
        <f aca="false">EN153+1</f>
        <v>149</v>
      </c>
      <c r="ER154" s="69" t="n">
        <f aca="false">SUMIF($A$3:$EG$3,"=TN",$A154:$EG154)</f>
        <v>2</v>
      </c>
      <c r="ES154" s="69" t="n">
        <f aca="false">M154</f>
        <v>2</v>
      </c>
      <c r="ET154" s="69" t="n">
        <f aca="false">SUMIF($A$3:$EG$3,"=TE",$A154:$EG154)</f>
        <v>8</v>
      </c>
      <c r="EU154" s="69" t="n">
        <f aca="false">SUMIF($A$3:$EG$3,"=TH",$A154:$EG154)</f>
        <v>8</v>
      </c>
      <c r="EV154" s="69" t="n">
        <f aca="false">SUMIF($A$3:$EG$3,"=TF",$A154:$EG154)</f>
        <v>8</v>
      </c>
      <c r="XEG154" s="0"/>
      <c r="XEH154" s="0"/>
      <c r="XEI154" s="0"/>
      <c r="XEJ154" s="0"/>
      <c r="XEK154" s="0"/>
      <c r="XEL154" s="0"/>
      <c r="XEM154" s="0"/>
      <c r="XEN154" s="0"/>
      <c r="XEO154" s="0"/>
      <c r="XEP154" s="0"/>
      <c r="XEQ154" s="0"/>
      <c r="XER154" s="0"/>
      <c r="XES154" s="0"/>
      <c r="XET154" s="0"/>
      <c r="XEU154" s="0"/>
      <c r="XEV154" s="0"/>
      <c r="XEW154" s="0"/>
      <c r="XEX154" s="0"/>
      <c r="XEY154" s="0"/>
      <c r="XEZ154" s="0"/>
      <c r="XFA154" s="0"/>
      <c r="XFB154" s="0"/>
      <c r="XFC154" s="0"/>
      <c r="XFD154" s="70"/>
    </row>
    <row r="155" s="72" customFormat="true" ht="15" hidden="false" customHeight="false" outlineLevel="0" collapsed="false">
      <c r="A155" s="71" t="n">
        <f aca="false">A154+1</f>
        <v>151</v>
      </c>
      <c r="B155" s="72" t="s">
        <v>356</v>
      </c>
      <c r="C155" s="72" t="s">
        <v>495</v>
      </c>
      <c r="D155" s="72" t="s">
        <v>496</v>
      </c>
      <c r="E155" s="72" t="s">
        <v>497</v>
      </c>
      <c r="J155" s="73"/>
      <c r="K155" s="73"/>
      <c r="L155" s="73"/>
      <c r="M155" s="73" t="n">
        <f aca="false">SUM(J155:L155)</f>
        <v>0</v>
      </c>
      <c r="N155" s="73" t="n">
        <f aca="false">R155+V155+Z155</f>
        <v>0</v>
      </c>
      <c r="O155" s="73" t="n">
        <f aca="false">S155+W155+AA155</f>
        <v>0</v>
      </c>
      <c r="P155" s="73" t="n">
        <f aca="false">T155+X155+AB155</f>
        <v>0</v>
      </c>
      <c r="Q155" s="73" t="n">
        <f aca="false">U155+Y155+AC155</f>
        <v>0</v>
      </c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3"/>
      <c r="AU155" s="73"/>
      <c r="AV155" s="73"/>
      <c r="AW155" s="73"/>
      <c r="AX155" s="73"/>
      <c r="AY155" s="73"/>
      <c r="AZ155" s="73"/>
      <c r="BA155" s="73"/>
      <c r="BB155" s="73"/>
      <c r="BC155" s="73"/>
      <c r="BD155" s="73"/>
      <c r="BE155" s="73"/>
      <c r="BF155" s="73"/>
      <c r="BG155" s="73"/>
      <c r="BH155" s="73"/>
      <c r="BI155" s="73"/>
      <c r="BJ155" s="73"/>
      <c r="BK155" s="73"/>
      <c r="BL155" s="73"/>
      <c r="BM155" s="73"/>
      <c r="BN155" s="73"/>
      <c r="BO155" s="73"/>
      <c r="BP155" s="73"/>
      <c r="BQ155" s="73"/>
      <c r="BR155" s="73"/>
      <c r="BS155" s="73"/>
      <c r="BT155" s="73"/>
      <c r="BU155" s="73"/>
      <c r="BV155" s="73"/>
      <c r="BW155" s="73"/>
      <c r="BX155" s="73"/>
      <c r="BY155" s="73"/>
      <c r="BZ155" s="73"/>
      <c r="CA155" s="73"/>
      <c r="CB155" s="73"/>
      <c r="CC155" s="73"/>
      <c r="CD155" s="73"/>
      <c r="CE155" s="73"/>
      <c r="CF155" s="73"/>
      <c r="CG155" s="73"/>
      <c r="CH155" s="73"/>
      <c r="CI155" s="73"/>
      <c r="CJ155" s="73"/>
      <c r="CK155" s="73"/>
      <c r="CL155" s="73"/>
      <c r="CM155" s="73"/>
      <c r="CN155" s="73"/>
      <c r="CO155" s="73"/>
      <c r="CP155" s="73"/>
      <c r="CQ155" s="73"/>
      <c r="CR155" s="73"/>
      <c r="CS155" s="73"/>
      <c r="CT155" s="73"/>
      <c r="CU155" s="73"/>
      <c r="CV155" s="73"/>
      <c r="CW155" s="73"/>
      <c r="CX155" s="73"/>
      <c r="CY155" s="73"/>
      <c r="CZ155" s="73"/>
      <c r="DA155" s="73"/>
      <c r="DB155" s="73"/>
      <c r="DC155" s="73"/>
      <c r="DD155" s="73"/>
      <c r="DE155" s="73"/>
      <c r="DF155" s="73"/>
      <c r="DG155" s="73"/>
      <c r="DH155" s="73"/>
      <c r="DI155" s="73"/>
      <c r="DJ155" s="73"/>
      <c r="DK155" s="73"/>
      <c r="DL155" s="73"/>
      <c r="DM155" s="73"/>
      <c r="DN155" s="73"/>
      <c r="DO155" s="73"/>
      <c r="DP155" s="73"/>
      <c r="DQ155" s="73"/>
      <c r="DR155" s="73"/>
      <c r="DS155" s="73"/>
      <c r="DT155" s="73"/>
      <c r="DU155" s="73"/>
      <c r="DV155" s="73"/>
      <c r="DW155" s="73"/>
      <c r="DX155" s="73"/>
      <c r="DY155" s="73"/>
      <c r="DZ155" s="73"/>
      <c r="EA155" s="73"/>
      <c r="EB155" s="73"/>
      <c r="EC155" s="73"/>
      <c r="ED155" s="73"/>
      <c r="EE155" s="73"/>
      <c r="EF155" s="73"/>
      <c r="EG155" s="73"/>
      <c r="EH155" s="73" t="n">
        <f aca="false">SUM(I155:L155)</f>
        <v>0</v>
      </c>
      <c r="EI155" s="73" t="n">
        <f aca="false">SUMIF($N$3:$EG$3,"=TF",$N155:$EG155)</f>
        <v>0</v>
      </c>
      <c r="EJ155" s="73" t="str">
        <f aca="false">IF($B155=$B156,"",SUMIF($B$5:$B$287,$B155,$EI$5:$EI$287))</f>
        <v/>
      </c>
      <c r="EK155" s="59" t="n">
        <f aca="false">IF(SUMIF($B$5:$B$287,$B155,$EI$5:$EI$287)=0,"", EI155/SUMIF($B$5:$B$287,$B155,$EI$5:$EI$287))</f>
        <v>0</v>
      </c>
      <c r="EL155" s="60" t="str">
        <f aca="false">IF(EH155=0, "", EI155/EH155)</f>
        <v/>
      </c>
      <c r="EM155" s="72" t="str">
        <f aca="false">B155</f>
        <v>Orange</v>
      </c>
      <c r="EN155" s="72" t="n">
        <f aca="false">EN154+1</f>
        <v>150</v>
      </c>
      <c r="ER155" s="73" t="n">
        <f aca="false">SUMIF($A$3:$EG$3,"=TN",$A155:$EG155)</f>
        <v>0</v>
      </c>
      <c r="ES155" s="73" t="n">
        <f aca="false">M155</f>
        <v>0</v>
      </c>
      <c r="ET155" s="73" t="n">
        <f aca="false">SUMIF($A$3:$EG$3,"=TE",$A155:$EG155)</f>
        <v>0</v>
      </c>
      <c r="EU155" s="73" t="n">
        <f aca="false">SUMIF($A$3:$EG$3,"=TH",$A155:$EG155)</f>
        <v>0</v>
      </c>
      <c r="EV155" s="73" t="n">
        <f aca="false">SUMIF($A$3:$EG$3,"=TF",$A155:$EG155)</f>
        <v>0</v>
      </c>
      <c r="XEG155" s="0"/>
      <c r="XEH155" s="0"/>
      <c r="XEI155" s="0"/>
      <c r="XEJ155" s="0"/>
      <c r="XEK155" s="0"/>
      <c r="XEL155" s="0"/>
      <c r="XEM155" s="0"/>
      <c r="XEN155" s="0"/>
      <c r="XEO155" s="0"/>
      <c r="XEP155" s="0"/>
      <c r="XEQ155" s="0"/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  <c r="XFD155" s="74"/>
    </row>
    <row r="156" s="68" customFormat="true" ht="15" hidden="false" customHeight="false" outlineLevel="0" collapsed="false">
      <c r="A156" s="67" t="n">
        <f aca="false">A155+1</f>
        <v>152</v>
      </c>
      <c r="B156" s="68" t="s">
        <v>356</v>
      </c>
      <c r="C156" s="68" t="s">
        <v>498</v>
      </c>
      <c r="D156" s="68" t="s">
        <v>499</v>
      </c>
      <c r="E156" s="68" t="s">
        <v>500</v>
      </c>
      <c r="J156" s="69"/>
      <c r="K156" s="69" t="n">
        <v>1</v>
      </c>
      <c r="L156" s="69"/>
      <c r="M156" s="69" t="n">
        <f aca="false">SUM(J156:L156)</f>
        <v>1</v>
      </c>
      <c r="N156" s="69" t="n">
        <f aca="false">R156+V156+Z156</f>
        <v>7</v>
      </c>
      <c r="O156" s="69" t="n">
        <f aca="false">S156+W156+AA156</f>
        <v>7</v>
      </c>
      <c r="P156" s="69" t="n">
        <f aca="false">T156+X156+AB156</f>
        <v>7</v>
      </c>
      <c r="Q156" s="69" t="n">
        <f aca="false">U156+Y156+AC156</f>
        <v>7</v>
      </c>
      <c r="R156" s="69" t="n">
        <v>4</v>
      </c>
      <c r="S156" s="69" t="n">
        <v>4</v>
      </c>
      <c r="T156" s="69" t="n">
        <v>4</v>
      </c>
      <c r="U156" s="69" t="n">
        <v>4</v>
      </c>
      <c r="V156" s="69" t="n">
        <v>3</v>
      </c>
      <c r="W156" s="69" t="n">
        <v>3</v>
      </c>
      <c r="X156" s="69" t="n">
        <v>3</v>
      </c>
      <c r="Y156" s="69" t="n">
        <v>3</v>
      </c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69"/>
      <c r="AN156" s="69"/>
      <c r="AO156" s="69"/>
      <c r="AP156" s="69"/>
      <c r="AQ156" s="69"/>
      <c r="AR156" s="69"/>
      <c r="AS156" s="69"/>
      <c r="AT156" s="69"/>
      <c r="AU156" s="69"/>
      <c r="AV156" s="69"/>
      <c r="AW156" s="69"/>
      <c r="AX156" s="69"/>
      <c r="AY156" s="69"/>
      <c r="AZ156" s="69"/>
      <c r="BA156" s="69"/>
      <c r="BB156" s="69"/>
      <c r="BC156" s="69"/>
      <c r="BD156" s="69"/>
      <c r="BE156" s="69"/>
      <c r="BF156" s="69"/>
      <c r="BG156" s="69"/>
      <c r="BH156" s="69"/>
      <c r="BI156" s="69"/>
      <c r="BJ156" s="69"/>
      <c r="BK156" s="69"/>
      <c r="BL156" s="69"/>
      <c r="BM156" s="69"/>
      <c r="BN156" s="69"/>
      <c r="BO156" s="69"/>
      <c r="BP156" s="69"/>
      <c r="BQ156" s="69"/>
      <c r="BR156" s="69"/>
      <c r="BS156" s="69"/>
      <c r="BT156" s="69"/>
      <c r="BU156" s="69"/>
      <c r="BV156" s="69"/>
      <c r="BW156" s="69"/>
      <c r="BX156" s="69"/>
      <c r="BY156" s="69"/>
      <c r="BZ156" s="69"/>
      <c r="CA156" s="69"/>
      <c r="CB156" s="69"/>
      <c r="CC156" s="69"/>
      <c r="CD156" s="69"/>
      <c r="CE156" s="69"/>
      <c r="CF156" s="69"/>
      <c r="CG156" s="69"/>
      <c r="CH156" s="69"/>
      <c r="CI156" s="69"/>
      <c r="CJ156" s="69"/>
      <c r="CK156" s="69"/>
      <c r="CL156" s="69"/>
      <c r="CM156" s="69"/>
      <c r="CN156" s="69"/>
      <c r="CO156" s="69"/>
      <c r="CP156" s="69"/>
      <c r="CQ156" s="69"/>
      <c r="CR156" s="69"/>
      <c r="CS156" s="69"/>
      <c r="CT156" s="69"/>
      <c r="CU156" s="69"/>
      <c r="CV156" s="69"/>
      <c r="CW156" s="69"/>
      <c r="CX156" s="69"/>
      <c r="CY156" s="69"/>
      <c r="CZ156" s="69"/>
      <c r="DA156" s="69"/>
      <c r="DB156" s="69"/>
      <c r="DC156" s="69"/>
      <c r="DD156" s="69"/>
      <c r="DE156" s="69"/>
      <c r="DF156" s="69"/>
      <c r="DG156" s="69"/>
      <c r="DH156" s="69"/>
      <c r="DI156" s="69"/>
      <c r="DJ156" s="69"/>
      <c r="DK156" s="69"/>
      <c r="DL156" s="69"/>
      <c r="DM156" s="69"/>
      <c r="DN156" s="69"/>
      <c r="DO156" s="69"/>
      <c r="DP156" s="69"/>
      <c r="DQ156" s="69"/>
      <c r="DR156" s="69"/>
      <c r="DS156" s="69"/>
      <c r="DT156" s="69"/>
      <c r="DU156" s="69"/>
      <c r="DV156" s="69"/>
      <c r="DW156" s="69"/>
      <c r="DX156" s="69"/>
      <c r="DY156" s="69"/>
      <c r="DZ156" s="69"/>
      <c r="EA156" s="69"/>
      <c r="EB156" s="69"/>
      <c r="EC156" s="69"/>
      <c r="ED156" s="69"/>
      <c r="EE156" s="69"/>
      <c r="EF156" s="69"/>
      <c r="EG156" s="69"/>
      <c r="EH156" s="69" t="n">
        <f aca="false">SUM(I156:L156)</f>
        <v>1</v>
      </c>
      <c r="EI156" s="69" t="n">
        <f aca="false">SUMIF($N$3:$EG$3,"=TF",$N156:$EG156)</f>
        <v>7</v>
      </c>
      <c r="EJ156" s="69" t="str">
        <f aca="false">IF($B156=$B157,"",SUMIF($B$5:$B$287,$B156,$EI$5:$EI$287))</f>
        <v/>
      </c>
      <c r="EK156" s="59" t="n">
        <f aca="false">IF(SUMIF($B$5:$B$287,$B156,$EI$5:$EI$287)=0,"", EI156/SUMIF($B$5:$B$287,$B156,$EI$5:$EI$287))</f>
        <v>0.00108174934322361</v>
      </c>
      <c r="EL156" s="60" t="n">
        <f aca="false">IF(EH156=0, "", EI156/EH156)</f>
        <v>7</v>
      </c>
      <c r="EM156" s="68" t="str">
        <f aca="false">B156</f>
        <v>Orange</v>
      </c>
      <c r="EN156" s="68" t="n">
        <f aca="false">EN155+1</f>
        <v>151</v>
      </c>
      <c r="EP156" s="68" t="s">
        <v>501</v>
      </c>
      <c r="ER156" s="69" t="n">
        <f aca="false">SUMIF($A$3:$EG$3,"=TN",$A156:$EG156)</f>
        <v>7</v>
      </c>
      <c r="ES156" s="69" t="n">
        <f aca="false">M156</f>
        <v>1</v>
      </c>
      <c r="ET156" s="69" t="n">
        <f aca="false">SUMIF($A$3:$EG$3,"=TE",$A156:$EG156)</f>
        <v>7</v>
      </c>
      <c r="EU156" s="69" t="n">
        <f aca="false">SUMIF($A$3:$EG$3,"=TH",$A156:$EG156)</f>
        <v>7</v>
      </c>
      <c r="EV156" s="69" t="n">
        <f aca="false">SUMIF($A$3:$EG$3,"=TF",$A156:$EG156)</f>
        <v>7</v>
      </c>
      <c r="XEG156" s="0"/>
      <c r="XEH156" s="0"/>
      <c r="XEI156" s="0"/>
      <c r="XEJ156" s="0"/>
      <c r="XEK156" s="0"/>
      <c r="XEL156" s="0"/>
      <c r="XEM156" s="0"/>
      <c r="XEN156" s="0"/>
      <c r="XEO156" s="0"/>
      <c r="XEP156" s="0"/>
      <c r="XEQ156" s="0"/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  <c r="XFD156" s="70"/>
    </row>
    <row r="157" s="72" customFormat="true" ht="15" hidden="false" customHeight="false" outlineLevel="0" collapsed="false">
      <c r="A157" s="71" t="n">
        <f aca="false">A156+1</f>
        <v>153</v>
      </c>
      <c r="B157" s="72" t="s">
        <v>356</v>
      </c>
      <c r="C157" s="72" t="s">
        <v>502</v>
      </c>
      <c r="D157" s="72" t="s">
        <v>503</v>
      </c>
      <c r="E157" s="72" t="s">
        <v>504</v>
      </c>
      <c r="F157" s="72" t="s">
        <v>505</v>
      </c>
      <c r="J157" s="73"/>
      <c r="K157" s="73" t="n">
        <v>1</v>
      </c>
      <c r="L157" s="73"/>
      <c r="M157" s="73" t="n">
        <f aca="false">SUM(J157:L157)</f>
        <v>1</v>
      </c>
      <c r="N157" s="73" t="n">
        <f aca="false">R157+V157+Z157</f>
        <v>3</v>
      </c>
      <c r="O157" s="73" t="n">
        <f aca="false">S157+W157+AA157</f>
        <v>13</v>
      </c>
      <c r="P157" s="73" t="n">
        <f aca="false">T157+X157+AB157</f>
        <v>13</v>
      </c>
      <c r="Q157" s="73" t="n">
        <f aca="false">U157+Y157+AC157</f>
        <v>13</v>
      </c>
      <c r="R157" s="73" t="n">
        <v>1</v>
      </c>
      <c r="S157" s="73" t="n">
        <v>5</v>
      </c>
      <c r="T157" s="73" t="n">
        <v>5</v>
      </c>
      <c r="U157" s="73" t="n">
        <v>5</v>
      </c>
      <c r="V157" s="73" t="n">
        <v>1</v>
      </c>
      <c r="W157" s="73" t="n">
        <v>3</v>
      </c>
      <c r="X157" s="73" t="n">
        <v>3</v>
      </c>
      <c r="Y157" s="73" t="n">
        <v>3</v>
      </c>
      <c r="Z157" s="73" t="n">
        <v>1</v>
      </c>
      <c r="AA157" s="73" t="n">
        <v>5</v>
      </c>
      <c r="AB157" s="73" t="n">
        <v>5</v>
      </c>
      <c r="AC157" s="73" t="n">
        <v>5</v>
      </c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  <c r="CD157" s="73"/>
      <c r="CE157" s="73"/>
      <c r="CF157" s="73"/>
      <c r="CG157" s="73"/>
      <c r="CH157" s="73"/>
      <c r="CI157" s="73"/>
      <c r="CJ157" s="73"/>
      <c r="CK157" s="73"/>
      <c r="CL157" s="73"/>
      <c r="CM157" s="73"/>
      <c r="CN157" s="73"/>
      <c r="CO157" s="73"/>
      <c r="CP157" s="73"/>
      <c r="CQ157" s="73"/>
      <c r="CR157" s="73"/>
      <c r="CS157" s="73"/>
      <c r="CT157" s="73"/>
      <c r="CU157" s="73"/>
      <c r="CV157" s="73"/>
      <c r="CW157" s="73"/>
      <c r="CX157" s="73"/>
      <c r="CY157" s="73"/>
      <c r="CZ157" s="73"/>
      <c r="DA157" s="73"/>
      <c r="DB157" s="73"/>
      <c r="DC157" s="73"/>
      <c r="DD157" s="73"/>
      <c r="DE157" s="73"/>
      <c r="DF157" s="73"/>
      <c r="DG157" s="73"/>
      <c r="DH157" s="73"/>
      <c r="DI157" s="73"/>
      <c r="DJ157" s="73"/>
      <c r="DK157" s="73"/>
      <c r="DL157" s="73"/>
      <c r="DM157" s="73"/>
      <c r="DN157" s="73"/>
      <c r="DO157" s="73"/>
      <c r="DP157" s="73"/>
      <c r="DQ157" s="73"/>
      <c r="DR157" s="73"/>
      <c r="DS157" s="73"/>
      <c r="DT157" s="73"/>
      <c r="DU157" s="73"/>
      <c r="DV157" s="73"/>
      <c r="DW157" s="73"/>
      <c r="DX157" s="73"/>
      <c r="DY157" s="73"/>
      <c r="DZ157" s="73"/>
      <c r="EA157" s="73"/>
      <c r="EB157" s="73"/>
      <c r="EC157" s="73"/>
      <c r="ED157" s="73"/>
      <c r="EE157" s="73"/>
      <c r="EF157" s="73"/>
      <c r="EG157" s="73"/>
      <c r="EH157" s="73" t="n">
        <f aca="false">SUM(I157:L157)</f>
        <v>1</v>
      </c>
      <c r="EI157" s="73" t="n">
        <f aca="false">SUMIF($N$3:$EG$3,"=TF",$N157:$EG157)</f>
        <v>13</v>
      </c>
      <c r="EJ157" s="73" t="str">
        <f aca="false">IF($B157=$B158,"",SUMIF($B$5:$B$287,$B157,$EI$5:$EI$287))</f>
        <v/>
      </c>
      <c r="EK157" s="59" t="n">
        <f aca="false">IF(SUMIF($B$5:$B$287,$B157,$EI$5:$EI$287)=0,"", EI157/SUMIF($B$5:$B$287,$B157,$EI$5:$EI$287))</f>
        <v>0.00200896306598671</v>
      </c>
      <c r="EL157" s="60" t="n">
        <f aca="false">IF(EH157=0, "", EI157/EH157)</f>
        <v>13</v>
      </c>
      <c r="EM157" s="72" t="str">
        <f aca="false">B157</f>
        <v>Orange</v>
      </c>
      <c r="EN157" s="72" t="n">
        <f aca="false">EN156+1</f>
        <v>152</v>
      </c>
      <c r="ER157" s="73" t="n">
        <f aca="false">SUMIF($A$3:$EG$3,"=TN",$A157:$EG157)</f>
        <v>3</v>
      </c>
      <c r="ES157" s="73" t="n">
        <f aca="false">M157</f>
        <v>1</v>
      </c>
      <c r="ET157" s="73" t="n">
        <f aca="false">SUMIF($A$3:$EG$3,"=TE",$A157:$EG157)</f>
        <v>13</v>
      </c>
      <c r="EU157" s="73" t="n">
        <f aca="false">SUMIF($A$3:$EG$3,"=TH",$A157:$EG157)</f>
        <v>13</v>
      </c>
      <c r="EV157" s="73" t="n">
        <f aca="false">SUMIF($A$3:$EG$3,"=TF",$A157:$EG157)</f>
        <v>13</v>
      </c>
      <c r="XEG157" s="0"/>
      <c r="XEH157" s="0"/>
      <c r="XEI157" s="0"/>
      <c r="XEJ157" s="0"/>
      <c r="XEK157" s="0"/>
      <c r="XEL157" s="0"/>
      <c r="XEM157" s="0"/>
      <c r="XEN157" s="0"/>
      <c r="XEO157" s="0"/>
      <c r="XEP157" s="0"/>
      <c r="XEQ157" s="0"/>
      <c r="XER157" s="0"/>
      <c r="XES157" s="0"/>
      <c r="XET157" s="0"/>
      <c r="XEU157" s="0"/>
      <c r="XEV157" s="0"/>
      <c r="XEW157" s="0"/>
      <c r="XEX157" s="0"/>
      <c r="XEY157" s="0"/>
      <c r="XEZ157" s="0"/>
      <c r="XFA157" s="0"/>
      <c r="XFB157" s="0"/>
      <c r="XFC157" s="0"/>
      <c r="XFD157" s="74"/>
    </row>
    <row r="158" s="68" customFormat="true" ht="15" hidden="false" customHeight="false" outlineLevel="0" collapsed="false">
      <c r="A158" s="67" t="n">
        <f aca="false">A157+1</f>
        <v>154</v>
      </c>
      <c r="B158" s="68" t="s">
        <v>356</v>
      </c>
      <c r="C158" s="68" t="s">
        <v>506</v>
      </c>
      <c r="D158" s="68" t="s">
        <v>507</v>
      </c>
      <c r="E158" s="68" t="s">
        <v>508</v>
      </c>
      <c r="J158" s="69"/>
      <c r="K158" s="69" t="n">
        <v>11</v>
      </c>
      <c r="L158" s="69"/>
      <c r="M158" s="69" t="n">
        <f aca="false">SUM(J158:L158)</f>
        <v>11</v>
      </c>
      <c r="N158" s="69" t="n">
        <f aca="false">R158+V158+Z158</f>
        <v>17</v>
      </c>
      <c r="O158" s="69" t="n">
        <f aca="false">S158+W158+AA158</f>
        <v>81</v>
      </c>
      <c r="P158" s="69" t="n">
        <f aca="false">T158+X158+AB158</f>
        <v>62</v>
      </c>
      <c r="Q158" s="69" t="n">
        <f aca="false">U158+Y158+AC158</f>
        <v>56</v>
      </c>
      <c r="R158" s="69" t="n">
        <v>11</v>
      </c>
      <c r="S158" s="69" t="n">
        <v>53</v>
      </c>
      <c r="T158" s="69" t="n">
        <v>40</v>
      </c>
      <c r="U158" s="69" t="n">
        <v>35</v>
      </c>
      <c r="V158" s="69" t="n">
        <v>6</v>
      </c>
      <c r="W158" s="69" t="n">
        <v>28</v>
      </c>
      <c r="X158" s="69" t="n">
        <v>22</v>
      </c>
      <c r="Y158" s="69" t="n">
        <v>21</v>
      </c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  <c r="BG158" s="69"/>
      <c r="BH158" s="69"/>
      <c r="BI158" s="69"/>
      <c r="BJ158" s="69"/>
      <c r="BK158" s="69"/>
      <c r="BL158" s="69"/>
      <c r="BM158" s="69"/>
      <c r="BN158" s="69"/>
      <c r="BO158" s="69"/>
      <c r="BP158" s="69"/>
      <c r="BQ158" s="69"/>
      <c r="BR158" s="69"/>
      <c r="BS158" s="69"/>
      <c r="BT158" s="69"/>
      <c r="BU158" s="69"/>
      <c r="BV158" s="69"/>
      <c r="BW158" s="69"/>
      <c r="BX158" s="69"/>
      <c r="BY158" s="69"/>
      <c r="BZ158" s="69"/>
      <c r="CA158" s="69"/>
      <c r="CB158" s="69"/>
      <c r="CC158" s="69"/>
      <c r="CD158" s="69"/>
      <c r="CE158" s="69"/>
      <c r="CF158" s="69"/>
      <c r="CG158" s="69"/>
      <c r="CH158" s="69"/>
      <c r="CI158" s="69"/>
      <c r="CJ158" s="69"/>
      <c r="CK158" s="69"/>
      <c r="CL158" s="69"/>
      <c r="CM158" s="69"/>
      <c r="CN158" s="69"/>
      <c r="CO158" s="69"/>
      <c r="CP158" s="69"/>
      <c r="CQ158" s="69"/>
      <c r="CR158" s="69"/>
      <c r="CS158" s="69"/>
      <c r="CT158" s="69"/>
      <c r="CU158" s="69"/>
      <c r="CV158" s="69"/>
      <c r="CW158" s="69"/>
      <c r="CX158" s="69"/>
      <c r="CY158" s="69"/>
      <c r="CZ158" s="69"/>
      <c r="DA158" s="69"/>
      <c r="DB158" s="69"/>
      <c r="DC158" s="69"/>
      <c r="DD158" s="69"/>
      <c r="DE158" s="69"/>
      <c r="DF158" s="69"/>
      <c r="DG158" s="69"/>
      <c r="DH158" s="69"/>
      <c r="DI158" s="69"/>
      <c r="DJ158" s="69"/>
      <c r="DK158" s="69"/>
      <c r="DL158" s="69"/>
      <c r="DM158" s="69"/>
      <c r="DN158" s="69"/>
      <c r="DO158" s="69"/>
      <c r="DP158" s="69"/>
      <c r="DQ158" s="69"/>
      <c r="DR158" s="69"/>
      <c r="DS158" s="69"/>
      <c r="DT158" s="69"/>
      <c r="DU158" s="69"/>
      <c r="DV158" s="69"/>
      <c r="DW158" s="69"/>
      <c r="DX158" s="69"/>
      <c r="DY158" s="69"/>
      <c r="DZ158" s="69"/>
      <c r="EA158" s="69"/>
      <c r="EB158" s="69"/>
      <c r="EC158" s="69"/>
      <c r="ED158" s="69"/>
      <c r="EE158" s="69"/>
      <c r="EF158" s="69"/>
      <c r="EG158" s="69"/>
      <c r="EH158" s="69" t="n">
        <f aca="false">SUM(I158:L158)</f>
        <v>11</v>
      </c>
      <c r="EI158" s="69" t="n">
        <f aca="false">SUMIF($N$3:$EG$3,"=TF",$N158:$EG158)</f>
        <v>56</v>
      </c>
      <c r="EJ158" s="69" t="str">
        <f aca="false">IF($B158=$B159,"",SUMIF($B$5:$B$287,$B158,$EI$5:$EI$287))</f>
        <v/>
      </c>
      <c r="EK158" s="59" t="n">
        <f aca="false">IF(SUMIF($B$5:$B$287,$B158,$EI$5:$EI$287)=0,"", EI158/SUMIF($B$5:$B$287,$B158,$EI$5:$EI$287))</f>
        <v>0.00865399474578891</v>
      </c>
      <c r="EL158" s="60" t="n">
        <f aca="false">IF(EH158=0, "", EI158/EH158)</f>
        <v>5.09090909090909</v>
      </c>
      <c r="EM158" s="68" t="str">
        <f aca="false">B158</f>
        <v>Orange</v>
      </c>
      <c r="EN158" s="68" t="n">
        <f aca="false">EN157+1</f>
        <v>153</v>
      </c>
      <c r="ER158" s="69" t="n">
        <f aca="false">SUMIF($A$3:$EG$3,"=TN",$A158:$EG158)</f>
        <v>17</v>
      </c>
      <c r="ES158" s="69" t="n">
        <f aca="false">M158</f>
        <v>11</v>
      </c>
      <c r="ET158" s="69" t="n">
        <f aca="false">SUMIF($A$3:$EG$3,"=TE",$A158:$EG158)</f>
        <v>81</v>
      </c>
      <c r="EU158" s="69" t="n">
        <f aca="false">SUMIF($A$3:$EG$3,"=TH",$A158:$EG158)</f>
        <v>62</v>
      </c>
      <c r="EV158" s="69" t="n">
        <f aca="false">SUMIF($A$3:$EG$3,"=TF",$A158:$EG158)</f>
        <v>56</v>
      </c>
      <c r="XEG158" s="0"/>
      <c r="XEH158" s="0"/>
      <c r="XEI158" s="0"/>
      <c r="XEJ158" s="0"/>
      <c r="XEK158" s="0"/>
      <c r="XEL158" s="0"/>
      <c r="XEM158" s="0"/>
      <c r="XEN158" s="0"/>
      <c r="XEO158" s="0"/>
      <c r="XEP158" s="0"/>
      <c r="XEQ158" s="0"/>
      <c r="XER158" s="0"/>
      <c r="XES158" s="0"/>
      <c r="XET158" s="0"/>
      <c r="XEU158" s="0"/>
      <c r="XEV158" s="0"/>
      <c r="XEW158" s="0"/>
      <c r="XEX158" s="0"/>
      <c r="XEY158" s="0"/>
      <c r="XEZ158" s="0"/>
      <c r="XFA158" s="0"/>
      <c r="XFB158" s="0"/>
      <c r="XFC158" s="0"/>
      <c r="XFD158" s="70"/>
    </row>
    <row r="159" s="72" customFormat="true" ht="15" hidden="false" customHeight="false" outlineLevel="0" collapsed="false">
      <c r="A159" s="71" t="n">
        <f aca="false">A158+1</f>
        <v>155</v>
      </c>
      <c r="B159" s="72" t="s">
        <v>356</v>
      </c>
      <c r="C159" s="72" t="s">
        <v>509</v>
      </c>
      <c r="D159" s="72" t="s">
        <v>362</v>
      </c>
      <c r="E159" s="72" t="s">
        <v>363</v>
      </c>
      <c r="J159" s="73"/>
      <c r="K159" s="73" t="n">
        <v>1</v>
      </c>
      <c r="L159" s="73"/>
      <c r="M159" s="73" t="n">
        <f aca="false">SUM(J159:L159)</f>
        <v>1</v>
      </c>
      <c r="N159" s="73" t="n">
        <f aca="false">R159+V159+Z159</f>
        <v>2</v>
      </c>
      <c r="O159" s="73" t="n">
        <f aca="false">S159+W159+AA159</f>
        <v>9</v>
      </c>
      <c r="P159" s="73" t="n">
        <f aca="false">T159+X159+AB159</f>
        <v>9</v>
      </c>
      <c r="Q159" s="73" t="n">
        <f aca="false">U159+Y159+AC159</f>
        <v>9</v>
      </c>
      <c r="R159" s="73" t="n">
        <v>1</v>
      </c>
      <c r="S159" s="73" t="n">
        <v>5</v>
      </c>
      <c r="T159" s="73" t="n">
        <v>5</v>
      </c>
      <c r="U159" s="73" t="n">
        <v>5</v>
      </c>
      <c r="V159" s="73" t="n">
        <v>1</v>
      </c>
      <c r="W159" s="73" t="n">
        <v>4</v>
      </c>
      <c r="X159" s="73" t="n">
        <v>4</v>
      </c>
      <c r="Y159" s="73" t="n">
        <v>4</v>
      </c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  <c r="CD159" s="73"/>
      <c r="CE159" s="73"/>
      <c r="CF159" s="73"/>
      <c r="CG159" s="73"/>
      <c r="CH159" s="73"/>
      <c r="CI159" s="73"/>
      <c r="CJ159" s="73"/>
      <c r="CK159" s="73"/>
      <c r="CL159" s="73"/>
      <c r="CM159" s="73"/>
      <c r="CN159" s="73"/>
      <c r="CO159" s="73"/>
      <c r="CP159" s="73"/>
      <c r="CQ159" s="73"/>
      <c r="CR159" s="73"/>
      <c r="CS159" s="73"/>
      <c r="CT159" s="73"/>
      <c r="CU159" s="73"/>
      <c r="CV159" s="73"/>
      <c r="CW159" s="73"/>
      <c r="CX159" s="73"/>
      <c r="CY159" s="73"/>
      <c r="CZ159" s="73"/>
      <c r="DA159" s="73"/>
      <c r="DB159" s="73"/>
      <c r="DC159" s="73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  <c r="DS159" s="73"/>
      <c r="DT159" s="73"/>
      <c r="DU159" s="73"/>
      <c r="DV159" s="73"/>
      <c r="DW159" s="73"/>
      <c r="DX159" s="73"/>
      <c r="DY159" s="73"/>
      <c r="DZ159" s="73"/>
      <c r="EA159" s="73"/>
      <c r="EB159" s="73"/>
      <c r="EC159" s="73"/>
      <c r="ED159" s="73"/>
      <c r="EE159" s="73"/>
      <c r="EF159" s="73"/>
      <c r="EG159" s="73"/>
      <c r="EH159" s="73" t="n">
        <f aca="false">SUM(I159:L159)</f>
        <v>1</v>
      </c>
      <c r="EI159" s="73" t="n">
        <f aca="false">SUMIF($N$3:$EG$3,"=TF",$N159:$EG159)</f>
        <v>9</v>
      </c>
      <c r="EJ159" s="73" t="str">
        <f aca="false">IF($B159=$B160,"",SUMIF($B$5:$B$287,$B159,$EI$5:$EI$287))</f>
        <v/>
      </c>
      <c r="EK159" s="59" t="n">
        <f aca="false">IF(SUMIF($B$5:$B$287,$B159,$EI$5:$EI$287)=0,"", EI159/SUMIF($B$5:$B$287,$B159,$EI$5:$EI$287))</f>
        <v>0.00139082058414465</v>
      </c>
      <c r="EL159" s="60" t="n">
        <f aca="false">IF(EH159=0, "", EI159/EH159)</f>
        <v>9</v>
      </c>
      <c r="EM159" s="72" t="str">
        <f aca="false">B159</f>
        <v>Orange</v>
      </c>
      <c r="EN159" s="72" t="n">
        <f aca="false">EN158+1</f>
        <v>154</v>
      </c>
      <c r="ER159" s="73" t="n">
        <f aca="false">SUMIF($A$3:$EG$3,"=TN",$A159:$EG159)</f>
        <v>2</v>
      </c>
      <c r="ES159" s="73" t="n">
        <f aca="false">M159</f>
        <v>1</v>
      </c>
      <c r="ET159" s="73" t="n">
        <f aca="false">SUMIF($A$3:$EG$3,"=TE",$A159:$EG159)</f>
        <v>9</v>
      </c>
      <c r="EU159" s="73" t="n">
        <f aca="false">SUMIF($A$3:$EG$3,"=TH",$A159:$EG159)</f>
        <v>9</v>
      </c>
      <c r="EV159" s="73" t="n">
        <f aca="false">SUMIF($A$3:$EG$3,"=TF",$A159:$EG159)</f>
        <v>9</v>
      </c>
      <c r="XEG159" s="0"/>
      <c r="XEH159" s="0"/>
      <c r="XEI159" s="0"/>
      <c r="XEJ159" s="0"/>
      <c r="XEK159" s="0"/>
      <c r="XEL159" s="0"/>
      <c r="XEM159" s="0"/>
      <c r="XEN159" s="0"/>
      <c r="XEO159" s="0"/>
      <c r="XEP159" s="0"/>
      <c r="XEQ159" s="0"/>
      <c r="XER159" s="0"/>
      <c r="XES159" s="0"/>
      <c r="XET159" s="0"/>
      <c r="XEU159" s="0"/>
      <c r="XEV159" s="0"/>
      <c r="XEW159" s="0"/>
      <c r="XEX159" s="0"/>
      <c r="XEY159" s="0"/>
      <c r="XEZ159" s="0"/>
      <c r="XFA159" s="0"/>
      <c r="XFB159" s="0"/>
      <c r="XFC159" s="0"/>
      <c r="XFD159" s="74"/>
    </row>
    <row r="160" s="68" customFormat="true" ht="15" hidden="false" customHeight="false" outlineLevel="0" collapsed="false">
      <c r="A160" s="67" t="n">
        <f aca="false">A159+1</f>
        <v>156</v>
      </c>
      <c r="B160" s="68" t="s">
        <v>356</v>
      </c>
      <c r="C160" s="68" t="s">
        <v>510</v>
      </c>
      <c r="D160" s="68" t="s">
        <v>226</v>
      </c>
      <c r="E160" s="68" t="s">
        <v>227</v>
      </c>
      <c r="J160" s="69"/>
      <c r="K160" s="69" t="n">
        <v>1</v>
      </c>
      <c r="L160" s="69"/>
      <c r="M160" s="69" t="n">
        <f aca="false">SUM(J160:L160)</f>
        <v>1</v>
      </c>
      <c r="N160" s="69" t="n">
        <f aca="false">R160+V160+Z160</f>
        <v>2</v>
      </c>
      <c r="O160" s="69" t="n">
        <f aca="false">S160+W160+AA160</f>
        <v>11</v>
      </c>
      <c r="P160" s="69" t="n">
        <f aca="false">T160+X160+AB160</f>
        <v>5</v>
      </c>
      <c r="Q160" s="69" t="n">
        <f aca="false">U160+Y160+AC160</f>
        <v>4</v>
      </c>
      <c r="R160" s="69" t="n">
        <v>1</v>
      </c>
      <c r="S160" s="69" t="n">
        <v>5</v>
      </c>
      <c r="T160" s="69" t="n">
        <v>1</v>
      </c>
      <c r="U160" s="69" t="n">
        <v>1</v>
      </c>
      <c r="V160" s="69" t="n">
        <v>1</v>
      </c>
      <c r="W160" s="69" t="n">
        <v>6</v>
      </c>
      <c r="X160" s="69" t="n">
        <v>4</v>
      </c>
      <c r="Y160" s="69" t="n">
        <v>3</v>
      </c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69"/>
      <c r="CB160" s="69"/>
      <c r="CC160" s="69"/>
      <c r="CD160" s="69"/>
      <c r="CE160" s="69"/>
      <c r="CF160" s="69"/>
      <c r="CG160" s="69"/>
      <c r="CH160" s="69"/>
      <c r="CI160" s="69"/>
      <c r="CJ160" s="69"/>
      <c r="CK160" s="69"/>
      <c r="CL160" s="69"/>
      <c r="CM160" s="69"/>
      <c r="CN160" s="69"/>
      <c r="CO160" s="69"/>
      <c r="CP160" s="69"/>
      <c r="CQ160" s="69"/>
      <c r="CR160" s="69"/>
      <c r="CS160" s="69"/>
      <c r="CT160" s="69"/>
      <c r="CU160" s="69"/>
      <c r="CV160" s="69"/>
      <c r="CW160" s="69"/>
      <c r="CX160" s="69"/>
      <c r="CY160" s="69"/>
      <c r="CZ160" s="69"/>
      <c r="DA160" s="69"/>
      <c r="DB160" s="69"/>
      <c r="DC160" s="69"/>
      <c r="DD160" s="69"/>
      <c r="DE160" s="69"/>
      <c r="DF160" s="69"/>
      <c r="DG160" s="69"/>
      <c r="DH160" s="69"/>
      <c r="DI160" s="69"/>
      <c r="DJ160" s="69"/>
      <c r="DK160" s="69"/>
      <c r="DL160" s="69"/>
      <c r="DM160" s="69"/>
      <c r="DN160" s="69"/>
      <c r="DO160" s="69"/>
      <c r="DP160" s="69"/>
      <c r="DQ160" s="69"/>
      <c r="DR160" s="69"/>
      <c r="DS160" s="69"/>
      <c r="DT160" s="69"/>
      <c r="DU160" s="69"/>
      <c r="DV160" s="69"/>
      <c r="DW160" s="69"/>
      <c r="DX160" s="69"/>
      <c r="DY160" s="69"/>
      <c r="DZ160" s="69"/>
      <c r="EA160" s="69"/>
      <c r="EB160" s="69"/>
      <c r="EC160" s="69"/>
      <c r="ED160" s="69"/>
      <c r="EE160" s="69"/>
      <c r="EF160" s="69"/>
      <c r="EG160" s="69"/>
      <c r="EH160" s="69" t="n">
        <f aca="false">SUM(I160:L160)</f>
        <v>1</v>
      </c>
      <c r="EI160" s="69" t="n">
        <f aca="false">SUMIF($N$3:$EG$3,"=TF",$N160:$EG160)</f>
        <v>4</v>
      </c>
      <c r="EJ160" s="69" t="str">
        <f aca="false">IF($B160=$B161,"",SUMIF($B$5:$B$287,$B160,$EI$5:$EI$287))</f>
        <v/>
      </c>
      <c r="EK160" s="59" t="n">
        <f aca="false">IF(SUMIF($B$5:$B$287,$B160,$EI$5:$EI$287)=0,"", EI160/SUMIF($B$5:$B$287,$B160,$EI$5:$EI$287))</f>
        <v>0.000618142481842065</v>
      </c>
      <c r="EL160" s="60" t="n">
        <f aca="false">IF(EH160=0, "", EI160/EH160)</f>
        <v>4</v>
      </c>
      <c r="EM160" s="68" t="str">
        <f aca="false">B160</f>
        <v>Orange</v>
      </c>
      <c r="EN160" s="68" t="n">
        <f aca="false">EN159+1</f>
        <v>155</v>
      </c>
      <c r="ER160" s="69" t="n">
        <f aca="false">SUMIF($A$3:$EG$3,"=TN",$A160:$EG160)</f>
        <v>2</v>
      </c>
      <c r="ES160" s="69" t="n">
        <f aca="false">M160</f>
        <v>1</v>
      </c>
      <c r="ET160" s="69" t="n">
        <f aca="false">SUMIF($A$3:$EG$3,"=TE",$A160:$EG160)</f>
        <v>11</v>
      </c>
      <c r="EU160" s="69" t="n">
        <f aca="false">SUMIF($A$3:$EG$3,"=TH",$A160:$EG160)</f>
        <v>5</v>
      </c>
      <c r="EV160" s="69" t="n">
        <f aca="false">SUMIF($A$3:$EG$3,"=TF",$A160:$EG160)</f>
        <v>4</v>
      </c>
      <c r="XEG160" s="0"/>
      <c r="XEH160" s="0"/>
      <c r="XEI160" s="0"/>
      <c r="XEJ160" s="0"/>
      <c r="XEK160" s="0"/>
      <c r="XEL160" s="0"/>
      <c r="XEM160" s="0"/>
      <c r="XEN160" s="0"/>
      <c r="XEO160" s="0"/>
      <c r="XEP160" s="0"/>
      <c r="XEQ160" s="0"/>
      <c r="XER160" s="0"/>
      <c r="XES160" s="0"/>
      <c r="XET160" s="0"/>
      <c r="XEU160" s="0"/>
      <c r="XEV160" s="0"/>
      <c r="XEW160" s="0"/>
      <c r="XEX160" s="0"/>
      <c r="XEY160" s="0"/>
      <c r="XEZ160" s="0"/>
      <c r="XFA160" s="0"/>
      <c r="XFB160" s="0"/>
      <c r="XFC160" s="0"/>
      <c r="XFD160" s="70"/>
    </row>
    <row r="161" s="72" customFormat="true" ht="15" hidden="false" customHeight="false" outlineLevel="0" collapsed="false">
      <c r="A161" s="71" t="n">
        <f aca="false">A160+1</f>
        <v>157</v>
      </c>
      <c r="B161" s="72" t="s">
        <v>356</v>
      </c>
      <c r="C161" s="72" t="s">
        <v>511</v>
      </c>
      <c r="D161" s="72" t="s">
        <v>211</v>
      </c>
      <c r="E161" s="72" t="s">
        <v>212</v>
      </c>
      <c r="J161" s="73"/>
      <c r="K161" s="73" t="n">
        <v>3</v>
      </c>
      <c r="L161" s="73"/>
      <c r="M161" s="73" t="n">
        <f aca="false">SUM(J161:L161)</f>
        <v>3</v>
      </c>
      <c r="N161" s="73" t="n">
        <f aca="false">R161+V161+Z161</f>
        <v>5</v>
      </c>
      <c r="O161" s="73" t="n">
        <f aca="false">S161+W161+AA161</f>
        <v>20</v>
      </c>
      <c r="P161" s="73" t="n">
        <f aca="false">T161+X161+AB161</f>
        <v>16</v>
      </c>
      <c r="Q161" s="73" t="n">
        <f aca="false">U161+Y161+AC161</f>
        <v>16</v>
      </c>
      <c r="R161" s="73" t="n">
        <v>3</v>
      </c>
      <c r="S161" s="73" t="n">
        <v>11</v>
      </c>
      <c r="T161" s="73" t="n">
        <v>11</v>
      </c>
      <c r="U161" s="73" t="n">
        <v>11</v>
      </c>
      <c r="V161" s="73" t="n">
        <v>2</v>
      </c>
      <c r="W161" s="73" t="n">
        <v>9</v>
      </c>
      <c r="X161" s="73" t="n">
        <v>5</v>
      </c>
      <c r="Y161" s="73" t="n">
        <v>5</v>
      </c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  <c r="CD161" s="73"/>
      <c r="CE161" s="73"/>
      <c r="CF161" s="73"/>
      <c r="CG161" s="73"/>
      <c r="CH161" s="73"/>
      <c r="CI161" s="73"/>
      <c r="CJ161" s="73"/>
      <c r="CK161" s="73"/>
      <c r="CL161" s="73"/>
      <c r="CM161" s="73"/>
      <c r="CN161" s="73"/>
      <c r="CO161" s="73"/>
      <c r="CP161" s="73"/>
      <c r="CQ161" s="73"/>
      <c r="CR161" s="73"/>
      <c r="CS161" s="73"/>
      <c r="CT161" s="73"/>
      <c r="CU161" s="73"/>
      <c r="CV161" s="73"/>
      <c r="CW161" s="73"/>
      <c r="CX161" s="73"/>
      <c r="CY161" s="73"/>
      <c r="CZ161" s="73"/>
      <c r="DA161" s="73"/>
      <c r="DB161" s="73"/>
      <c r="DC161" s="73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  <c r="DS161" s="73"/>
      <c r="DT161" s="73"/>
      <c r="DU161" s="73"/>
      <c r="DV161" s="73"/>
      <c r="DW161" s="73"/>
      <c r="DX161" s="73"/>
      <c r="DY161" s="73"/>
      <c r="DZ161" s="73"/>
      <c r="EA161" s="73"/>
      <c r="EB161" s="73"/>
      <c r="EC161" s="73"/>
      <c r="ED161" s="73"/>
      <c r="EE161" s="73"/>
      <c r="EF161" s="73"/>
      <c r="EG161" s="73"/>
      <c r="EH161" s="73" t="n">
        <f aca="false">SUM(I161:L161)</f>
        <v>3</v>
      </c>
      <c r="EI161" s="73" t="n">
        <f aca="false">SUMIF($N$3:$EG$3,"=TF",$N161:$EG161)</f>
        <v>16</v>
      </c>
      <c r="EJ161" s="73" t="str">
        <f aca="false">IF($B161=$B162,"",SUMIF($B$5:$B$287,$B161,$EI$5:$EI$287))</f>
        <v/>
      </c>
      <c r="EK161" s="59" t="n">
        <f aca="false">IF(SUMIF($B$5:$B$287,$B161,$EI$5:$EI$287)=0,"", EI161/SUMIF($B$5:$B$287,$B161,$EI$5:$EI$287))</f>
        <v>0.00247256992736826</v>
      </c>
      <c r="EL161" s="60" t="n">
        <f aca="false">IF(EH161=0, "", EI161/EH161)</f>
        <v>5.33333333333333</v>
      </c>
      <c r="EM161" s="72" t="str">
        <f aca="false">B161</f>
        <v>Orange</v>
      </c>
      <c r="EN161" s="72" t="n">
        <f aca="false">EN160+1</f>
        <v>156</v>
      </c>
      <c r="ER161" s="73" t="n">
        <f aca="false">SUMIF($A$3:$EG$3,"=TN",$A161:$EG161)</f>
        <v>5</v>
      </c>
      <c r="ES161" s="73" t="n">
        <f aca="false">M161</f>
        <v>3</v>
      </c>
      <c r="ET161" s="73" t="n">
        <f aca="false">SUMIF($A$3:$EG$3,"=TE",$A161:$EG161)</f>
        <v>20</v>
      </c>
      <c r="EU161" s="73" t="n">
        <f aca="false">SUMIF($A$3:$EG$3,"=TH",$A161:$EG161)</f>
        <v>16</v>
      </c>
      <c r="EV161" s="73" t="n">
        <f aca="false">SUMIF($A$3:$EG$3,"=TF",$A161:$EG161)</f>
        <v>16</v>
      </c>
      <c r="XEG161" s="0"/>
      <c r="XEH161" s="0"/>
      <c r="XEI161" s="0"/>
      <c r="XEJ161" s="0"/>
      <c r="XEK161" s="0"/>
      <c r="XEL161" s="0"/>
      <c r="XEM161" s="0"/>
      <c r="XEN161" s="0"/>
      <c r="XEO161" s="0"/>
      <c r="XEP161" s="0"/>
      <c r="XEQ161" s="0"/>
      <c r="XER161" s="0"/>
      <c r="XES161" s="0"/>
      <c r="XET161" s="0"/>
      <c r="XEU161" s="0"/>
      <c r="XEV161" s="0"/>
      <c r="XEW161" s="0"/>
      <c r="XEX161" s="0"/>
      <c r="XEY161" s="0"/>
      <c r="XEZ161" s="0"/>
      <c r="XFA161" s="0"/>
      <c r="XFB161" s="0"/>
      <c r="XFC161" s="0"/>
      <c r="XFD161" s="74"/>
    </row>
    <row r="162" s="68" customFormat="true" ht="15" hidden="false" customHeight="false" outlineLevel="0" collapsed="false">
      <c r="A162" s="67" t="n">
        <f aca="false">A161+1</f>
        <v>158</v>
      </c>
      <c r="B162" s="68" t="s">
        <v>356</v>
      </c>
      <c r="C162" s="68" t="s">
        <v>512</v>
      </c>
      <c r="D162" s="68" t="s">
        <v>513</v>
      </c>
      <c r="E162" s="68" t="s">
        <v>514</v>
      </c>
      <c r="J162" s="69"/>
      <c r="K162" s="69" t="n">
        <v>1</v>
      </c>
      <c r="L162" s="69"/>
      <c r="M162" s="69" t="n">
        <f aca="false">SUM(J162:L162)</f>
        <v>1</v>
      </c>
      <c r="N162" s="69" t="n">
        <f aca="false">R162+V162+Z162</f>
        <v>1</v>
      </c>
      <c r="O162" s="69" t="n">
        <f aca="false">S162+W162+AA162</f>
        <v>6</v>
      </c>
      <c r="P162" s="69" t="n">
        <f aca="false">T162+X162+AB162</f>
        <v>5</v>
      </c>
      <c r="Q162" s="69" t="n">
        <f aca="false">U162+Y162+AC162</f>
        <v>5</v>
      </c>
      <c r="R162" s="69" t="n">
        <v>1</v>
      </c>
      <c r="S162" s="69" t="n">
        <v>6</v>
      </c>
      <c r="T162" s="69" t="n">
        <v>5</v>
      </c>
      <c r="U162" s="69" t="n">
        <v>5</v>
      </c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69"/>
      <c r="CB162" s="69"/>
      <c r="CC162" s="69"/>
      <c r="CD162" s="69"/>
      <c r="CE162" s="69"/>
      <c r="CF162" s="69"/>
      <c r="CG162" s="69"/>
      <c r="CH162" s="69"/>
      <c r="CI162" s="69"/>
      <c r="CJ162" s="69"/>
      <c r="CK162" s="69"/>
      <c r="CL162" s="69"/>
      <c r="CM162" s="69"/>
      <c r="CN162" s="69"/>
      <c r="CO162" s="69"/>
      <c r="CP162" s="69"/>
      <c r="CQ162" s="69"/>
      <c r="CR162" s="69"/>
      <c r="CS162" s="69"/>
      <c r="CT162" s="69"/>
      <c r="CU162" s="69"/>
      <c r="CV162" s="69"/>
      <c r="CW162" s="69"/>
      <c r="CX162" s="69"/>
      <c r="CY162" s="69"/>
      <c r="CZ162" s="69"/>
      <c r="DA162" s="69"/>
      <c r="DB162" s="69"/>
      <c r="DC162" s="69"/>
      <c r="DD162" s="69"/>
      <c r="DE162" s="69"/>
      <c r="DF162" s="69"/>
      <c r="DG162" s="69"/>
      <c r="DH162" s="69"/>
      <c r="DI162" s="69"/>
      <c r="DJ162" s="69"/>
      <c r="DK162" s="69"/>
      <c r="DL162" s="69"/>
      <c r="DM162" s="69"/>
      <c r="DN162" s="69"/>
      <c r="DO162" s="69"/>
      <c r="DP162" s="69"/>
      <c r="DQ162" s="69"/>
      <c r="DR162" s="69"/>
      <c r="DS162" s="69"/>
      <c r="DT162" s="69"/>
      <c r="DU162" s="69"/>
      <c r="DV162" s="69"/>
      <c r="DW162" s="69"/>
      <c r="DX162" s="69"/>
      <c r="DY162" s="69"/>
      <c r="DZ162" s="69"/>
      <c r="EA162" s="69"/>
      <c r="EB162" s="69"/>
      <c r="EC162" s="69"/>
      <c r="ED162" s="69"/>
      <c r="EE162" s="69"/>
      <c r="EF162" s="69"/>
      <c r="EG162" s="69"/>
      <c r="EH162" s="69" t="n">
        <f aca="false">SUM(I162:L162)</f>
        <v>1</v>
      </c>
      <c r="EI162" s="69" t="n">
        <f aca="false">SUMIF($N$3:$EG$3,"=TF",$N162:$EG162)</f>
        <v>5</v>
      </c>
      <c r="EJ162" s="69" t="str">
        <f aca="false">IF($B162=$B163,"",SUMIF($B$5:$B$287,$B162,$EI$5:$EI$287))</f>
        <v/>
      </c>
      <c r="EK162" s="59" t="n">
        <f aca="false">IF(SUMIF($B$5:$B$287,$B162,$EI$5:$EI$287)=0,"", EI162/SUMIF($B$5:$B$287,$B162,$EI$5:$EI$287))</f>
        <v>0.000772678102302581</v>
      </c>
      <c r="EL162" s="60" t="n">
        <f aca="false">IF(EH162=0, "", EI162/EH162)</f>
        <v>5</v>
      </c>
      <c r="EM162" s="68" t="str">
        <f aca="false">B162</f>
        <v>Orange</v>
      </c>
      <c r="EN162" s="68" t="n">
        <f aca="false">EN161+1</f>
        <v>157</v>
      </c>
      <c r="ER162" s="69" t="n">
        <f aca="false">SUMIF($A$3:$EG$3,"=TN",$A162:$EG162)</f>
        <v>1</v>
      </c>
      <c r="ES162" s="69" t="n">
        <f aca="false">M162</f>
        <v>1</v>
      </c>
      <c r="ET162" s="69" t="n">
        <f aca="false">SUMIF($A$3:$EG$3,"=TE",$A162:$EG162)</f>
        <v>6</v>
      </c>
      <c r="EU162" s="69" t="n">
        <f aca="false">SUMIF($A$3:$EG$3,"=TH",$A162:$EG162)</f>
        <v>5</v>
      </c>
      <c r="EV162" s="69" t="n">
        <f aca="false">SUMIF($A$3:$EG$3,"=TF",$A162:$EG162)</f>
        <v>5</v>
      </c>
      <c r="XEG162" s="0"/>
      <c r="XEH162" s="0"/>
      <c r="XEI162" s="0"/>
      <c r="XEJ162" s="0"/>
      <c r="XEK162" s="0"/>
      <c r="XEL162" s="0"/>
      <c r="XEM162" s="0"/>
      <c r="XEN162" s="0"/>
      <c r="XEO162" s="0"/>
      <c r="XEP162" s="0"/>
      <c r="XEQ162" s="0"/>
      <c r="XER162" s="0"/>
      <c r="XES162" s="0"/>
      <c r="XET162" s="0"/>
      <c r="XEU162" s="0"/>
      <c r="XEV162" s="0"/>
      <c r="XEW162" s="0"/>
      <c r="XEX162" s="0"/>
      <c r="XEY162" s="0"/>
      <c r="XEZ162" s="0"/>
      <c r="XFA162" s="0"/>
      <c r="XFB162" s="0"/>
      <c r="XFC162" s="0"/>
      <c r="XFD162" s="70"/>
    </row>
    <row r="163" s="72" customFormat="true" ht="15" hidden="false" customHeight="false" outlineLevel="0" collapsed="false">
      <c r="A163" s="71" t="n">
        <f aca="false">A162+1</f>
        <v>159</v>
      </c>
      <c r="B163" s="72" t="s">
        <v>356</v>
      </c>
      <c r="C163" s="72" t="s">
        <v>515</v>
      </c>
      <c r="D163" s="72" t="s">
        <v>226</v>
      </c>
      <c r="E163" s="72" t="s">
        <v>227</v>
      </c>
      <c r="J163" s="73"/>
      <c r="K163" s="73" t="n">
        <v>2</v>
      </c>
      <c r="L163" s="73"/>
      <c r="M163" s="73" t="n">
        <f aca="false">SUM(J163:L163)</f>
        <v>2</v>
      </c>
      <c r="N163" s="73" t="n">
        <f aca="false">R163+V163+Z163</f>
        <v>3</v>
      </c>
      <c r="O163" s="73" t="n">
        <f aca="false">S163+W163+AA163</f>
        <v>14</v>
      </c>
      <c r="P163" s="73" t="n">
        <f aca="false">T163+X163+AB163</f>
        <v>11</v>
      </c>
      <c r="Q163" s="73" t="n">
        <f aca="false">U163+Y163+AC163</f>
        <v>11</v>
      </c>
      <c r="R163" s="73" t="n">
        <v>2</v>
      </c>
      <c r="S163" s="73" t="n">
        <v>10</v>
      </c>
      <c r="T163" s="73" t="n">
        <v>8</v>
      </c>
      <c r="U163" s="73" t="n">
        <v>8</v>
      </c>
      <c r="V163" s="73" t="n">
        <v>1</v>
      </c>
      <c r="W163" s="73" t="n">
        <v>4</v>
      </c>
      <c r="X163" s="73" t="n">
        <v>3</v>
      </c>
      <c r="Y163" s="73" t="n">
        <v>3</v>
      </c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  <c r="CD163" s="73"/>
      <c r="CE163" s="73"/>
      <c r="CF163" s="73"/>
      <c r="CG163" s="73"/>
      <c r="CH163" s="73"/>
      <c r="CI163" s="73"/>
      <c r="CJ163" s="73"/>
      <c r="CK163" s="73"/>
      <c r="CL163" s="73"/>
      <c r="CM163" s="73"/>
      <c r="CN163" s="73"/>
      <c r="CO163" s="73"/>
      <c r="CP163" s="73"/>
      <c r="CQ163" s="73"/>
      <c r="CR163" s="73"/>
      <c r="CS163" s="73"/>
      <c r="CT163" s="73"/>
      <c r="CU163" s="73"/>
      <c r="CV163" s="73"/>
      <c r="CW163" s="73"/>
      <c r="CX163" s="73"/>
      <c r="CY163" s="73"/>
      <c r="CZ163" s="73"/>
      <c r="DA163" s="73"/>
      <c r="DB163" s="73"/>
      <c r="DC163" s="73"/>
      <c r="DD163" s="73"/>
      <c r="DE163" s="73"/>
      <c r="DF163" s="73"/>
      <c r="DG163" s="73"/>
      <c r="DH163" s="73"/>
      <c r="DI163" s="73"/>
      <c r="DJ163" s="73"/>
      <c r="DK163" s="73"/>
      <c r="DL163" s="73"/>
      <c r="DM163" s="73"/>
      <c r="DN163" s="73"/>
      <c r="DO163" s="73"/>
      <c r="DP163" s="73"/>
      <c r="DQ163" s="73"/>
      <c r="DR163" s="73"/>
      <c r="DS163" s="73"/>
      <c r="DT163" s="73"/>
      <c r="DU163" s="73"/>
      <c r="DV163" s="73"/>
      <c r="DW163" s="73"/>
      <c r="DX163" s="73"/>
      <c r="DY163" s="73"/>
      <c r="DZ163" s="73"/>
      <c r="EA163" s="73"/>
      <c r="EB163" s="73"/>
      <c r="EC163" s="73"/>
      <c r="ED163" s="73"/>
      <c r="EE163" s="73"/>
      <c r="EF163" s="73"/>
      <c r="EG163" s="73"/>
      <c r="EH163" s="73" t="n">
        <f aca="false">SUM(I163:L163)</f>
        <v>2</v>
      </c>
      <c r="EI163" s="73" t="n">
        <f aca="false">SUMIF($N$3:$EG$3,"=TF",$N163:$EG163)</f>
        <v>11</v>
      </c>
      <c r="EJ163" s="73" t="str">
        <f aca="false">IF($B163=$B164,"",SUMIF($B$5:$B$287,$B163,$EI$5:$EI$287))</f>
        <v/>
      </c>
      <c r="EK163" s="59" t="n">
        <f aca="false">IF(SUMIF($B$5:$B$287,$B163,$EI$5:$EI$287)=0,"", EI163/SUMIF($B$5:$B$287,$B163,$EI$5:$EI$287))</f>
        <v>0.00169989182506568</v>
      </c>
      <c r="EL163" s="60" t="n">
        <f aca="false">IF(EH163=0, "", EI163/EH163)</f>
        <v>5.5</v>
      </c>
      <c r="EM163" s="72" t="str">
        <f aca="false">B163</f>
        <v>Orange</v>
      </c>
      <c r="EN163" s="72" t="n">
        <f aca="false">EN162+1</f>
        <v>158</v>
      </c>
      <c r="ER163" s="73" t="n">
        <f aca="false">SUMIF($A$3:$EG$3,"=TN",$A163:$EG163)</f>
        <v>3</v>
      </c>
      <c r="ES163" s="73" t="n">
        <f aca="false">M163</f>
        <v>2</v>
      </c>
      <c r="ET163" s="73" t="n">
        <f aca="false">SUMIF($A$3:$EG$3,"=TE",$A163:$EG163)</f>
        <v>14</v>
      </c>
      <c r="EU163" s="73" t="n">
        <f aca="false">SUMIF($A$3:$EG$3,"=TH",$A163:$EG163)</f>
        <v>11</v>
      </c>
      <c r="EV163" s="73" t="n">
        <f aca="false">SUMIF($A$3:$EG$3,"=TF",$A163:$EG163)</f>
        <v>11</v>
      </c>
      <c r="XEG163" s="0"/>
      <c r="XEH163" s="0"/>
      <c r="XEI163" s="0"/>
      <c r="XEJ163" s="0"/>
      <c r="XEK163" s="0"/>
      <c r="XEL163" s="0"/>
      <c r="XEM163" s="0"/>
      <c r="XEN163" s="0"/>
      <c r="XEO163" s="0"/>
      <c r="XEP163" s="0"/>
      <c r="XEQ163" s="0"/>
      <c r="XER163" s="0"/>
      <c r="XES163" s="0"/>
      <c r="XET163" s="0"/>
      <c r="XEU163" s="0"/>
      <c r="XEV163" s="0"/>
      <c r="XEW163" s="0"/>
      <c r="XEX163" s="0"/>
      <c r="XEY163" s="0"/>
      <c r="XEZ163" s="0"/>
      <c r="XFA163" s="0"/>
      <c r="XFB163" s="0"/>
      <c r="XFC163" s="0"/>
      <c r="XFD163" s="74"/>
    </row>
    <row r="164" s="68" customFormat="true" ht="15" hidden="false" customHeight="false" outlineLevel="0" collapsed="false">
      <c r="A164" s="67" t="n">
        <f aca="false">A163+1</f>
        <v>160</v>
      </c>
      <c r="B164" s="68" t="s">
        <v>356</v>
      </c>
      <c r="C164" s="68" t="s">
        <v>516</v>
      </c>
      <c r="D164" s="68" t="s">
        <v>517</v>
      </c>
      <c r="E164" s="68" t="s">
        <v>518</v>
      </c>
      <c r="J164" s="69"/>
      <c r="K164" s="69" t="n">
        <v>14</v>
      </c>
      <c r="L164" s="69"/>
      <c r="M164" s="69" t="n">
        <f aca="false">SUM(J164:L164)</f>
        <v>14</v>
      </c>
      <c r="N164" s="69" t="n">
        <f aca="false">R164+V164+Z164</f>
        <v>18</v>
      </c>
      <c r="O164" s="69" t="n">
        <f aca="false">S164+W164+AA164</f>
        <v>82</v>
      </c>
      <c r="P164" s="69" t="n">
        <f aca="false">T164+X164+AB164</f>
        <v>72</v>
      </c>
      <c r="Q164" s="69" t="n">
        <f aca="false">U164+Y164+AC164</f>
        <v>72</v>
      </c>
      <c r="R164" s="69" t="n">
        <v>14</v>
      </c>
      <c r="S164" s="69" t="n">
        <v>69</v>
      </c>
      <c r="T164" s="69" t="n">
        <v>61</v>
      </c>
      <c r="U164" s="69" t="n">
        <v>61</v>
      </c>
      <c r="V164" s="69" t="n">
        <v>4</v>
      </c>
      <c r="W164" s="69" t="n">
        <v>13</v>
      </c>
      <c r="X164" s="69" t="n">
        <v>11</v>
      </c>
      <c r="Y164" s="69" t="n">
        <v>11</v>
      </c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69"/>
      <c r="CB164" s="69"/>
      <c r="CC164" s="69"/>
      <c r="CD164" s="69"/>
      <c r="CE164" s="69"/>
      <c r="CF164" s="69"/>
      <c r="CG164" s="69"/>
      <c r="CH164" s="69"/>
      <c r="CI164" s="69"/>
      <c r="CJ164" s="69"/>
      <c r="CK164" s="69"/>
      <c r="CL164" s="69"/>
      <c r="CM164" s="69"/>
      <c r="CN164" s="69"/>
      <c r="CO164" s="69"/>
      <c r="CP164" s="69"/>
      <c r="CQ164" s="69"/>
      <c r="CR164" s="69"/>
      <c r="CS164" s="69"/>
      <c r="CT164" s="69"/>
      <c r="CU164" s="69"/>
      <c r="CV164" s="69"/>
      <c r="CW164" s="69"/>
      <c r="CX164" s="69"/>
      <c r="CY164" s="69"/>
      <c r="CZ164" s="69"/>
      <c r="DA164" s="69"/>
      <c r="DB164" s="69"/>
      <c r="DC164" s="69"/>
      <c r="DD164" s="69"/>
      <c r="DE164" s="69"/>
      <c r="DF164" s="69"/>
      <c r="DG164" s="69"/>
      <c r="DH164" s="69"/>
      <c r="DI164" s="69"/>
      <c r="DJ164" s="69"/>
      <c r="DK164" s="69"/>
      <c r="DL164" s="69"/>
      <c r="DM164" s="69"/>
      <c r="DN164" s="69"/>
      <c r="DO164" s="69"/>
      <c r="DP164" s="69"/>
      <c r="DQ164" s="69"/>
      <c r="DR164" s="69"/>
      <c r="DS164" s="69"/>
      <c r="DT164" s="69"/>
      <c r="DU164" s="69"/>
      <c r="DV164" s="69"/>
      <c r="DW164" s="69"/>
      <c r="DX164" s="69"/>
      <c r="DY164" s="69"/>
      <c r="DZ164" s="69"/>
      <c r="EA164" s="69"/>
      <c r="EB164" s="69"/>
      <c r="EC164" s="69"/>
      <c r="ED164" s="69"/>
      <c r="EE164" s="69"/>
      <c r="EF164" s="69"/>
      <c r="EG164" s="69"/>
      <c r="EH164" s="69" t="n">
        <f aca="false">SUM(I164:L164)</f>
        <v>14</v>
      </c>
      <c r="EI164" s="69" t="n">
        <f aca="false">SUMIF($N$3:$EG$3,"=TF",$N164:$EG164)</f>
        <v>72</v>
      </c>
      <c r="EJ164" s="69" t="str">
        <f aca="false">IF($B164=$B165,"",SUMIF($B$5:$B$287,$B164,$EI$5:$EI$287))</f>
        <v/>
      </c>
      <c r="EK164" s="59" t="n">
        <f aca="false">IF(SUMIF($B$5:$B$287,$B164,$EI$5:$EI$287)=0,"", EI164/SUMIF($B$5:$B$287,$B164,$EI$5:$EI$287))</f>
        <v>0.0111265646731572</v>
      </c>
      <c r="EL164" s="60" t="n">
        <f aca="false">IF(EH164=0, "", EI164/EH164)</f>
        <v>5.14285714285714</v>
      </c>
      <c r="EM164" s="68" t="str">
        <f aca="false">B164</f>
        <v>Orange</v>
      </c>
      <c r="EN164" s="68" t="n">
        <f aca="false">EN163+1</f>
        <v>159</v>
      </c>
      <c r="ER164" s="69" t="n">
        <f aca="false">SUMIF($A$3:$EG$3,"=TN",$A164:$EG164)</f>
        <v>18</v>
      </c>
      <c r="ES164" s="69" t="n">
        <f aca="false">M164</f>
        <v>14</v>
      </c>
      <c r="ET164" s="69" t="n">
        <f aca="false">SUMIF($A$3:$EG$3,"=TE",$A164:$EG164)</f>
        <v>82</v>
      </c>
      <c r="EU164" s="69" t="n">
        <f aca="false">SUMIF($A$3:$EG$3,"=TH",$A164:$EG164)</f>
        <v>72</v>
      </c>
      <c r="EV164" s="69" t="n">
        <f aca="false">SUMIF($A$3:$EG$3,"=TF",$A164:$EG164)</f>
        <v>72</v>
      </c>
      <c r="XEG164" s="0"/>
      <c r="XEH164" s="0"/>
      <c r="XEI164" s="0"/>
      <c r="XEJ164" s="0"/>
      <c r="XEK164" s="0"/>
      <c r="XEL164" s="0"/>
      <c r="XEM164" s="0"/>
      <c r="XEN164" s="0"/>
      <c r="XEO164" s="0"/>
      <c r="XEP164" s="0"/>
      <c r="XEQ164" s="0"/>
      <c r="XER164" s="0"/>
      <c r="XES164" s="0"/>
      <c r="XET164" s="0"/>
      <c r="XEU164" s="0"/>
      <c r="XEV164" s="0"/>
      <c r="XEW164" s="0"/>
      <c r="XEX164" s="0"/>
      <c r="XEY164" s="0"/>
      <c r="XEZ164" s="0"/>
      <c r="XFA164" s="0"/>
      <c r="XFB164" s="0"/>
      <c r="XFC164" s="0"/>
      <c r="XFD164" s="70"/>
    </row>
    <row r="165" s="72" customFormat="true" ht="15" hidden="false" customHeight="false" outlineLevel="0" collapsed="false">
      <c r="A165" s="71" t="n">
        <f aca="false">A164+1</f>
        <v>161</v>
      </c>
      <c r="B165" s="72" t="s">
        <v>356</v>
      </c>
      <c r="C165" s="72" t="s">
        <v>519</v>
      </c>
      <c r="D165" s="72" t="s">
        <v>222</v>
      </c>
      <c r="E165" s="72" t="s">
        <v>223</v>
      </c>
      <c r="F165" s="72" t="s">
        <v>437</v>
      </c>
      <c r="G165" s="72" t="s">
        <v>438</v>
      </c>
      <c r="J165" s="73"/>
      <c r="K165" s="73" t="n">
        <v>50</v>
      </c>
      <c r="L165" s="73"/>
      <c r="M165" s="73" t="n">
        <f aca="false">SUM(J165:L165)</f>
        <v>50</v>
      </c>
      <c r="N165" s="73" t="n">
        <f aca="false">R165+V165+Z165</f>
        <v>59</v>
      </c>
      <c r="O165" s="73" t="n">
        <f aca="false">S165+W165+AA165</f>
        <v>275</v>
      </c>
      <c r="P165" s="73" t="n">
        <f aca="false">T165+X165+AB165</f>
        <v>208</v>
      </c>
      <c r="Q165" s="73" t="n">
        <f aca="false">U165+Y165+AC165</f>
        <v>201</v>
      </c>
      <c r="R165" s="73" t="n">
        <v>50</v>
      </c>
      <c r="S165" s="73" t="n">
        <v>235</v>
      </c>
      <c r="T165" s="73" t="n">
        <v>179</v>
      </c>
      <c r="U165" s="73" t="n">
        <v>176</v>
      </c>
      <c r="V165" s="73" t="n">
        <v>9</v>
      </c>
      <c r="W165" s="73" t="n">
        <v>40</v>
      </c>
      <c r="X165" s="73" t="n">
        <v>29</v>
      </c>
      <c r="Y165" s="73" t="n">
        <v>25</v>
      </c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  <c r="CD165" s="73"/>
      <c r="CE165" s="73"/>
      <c r="CF165" s="73"/>
      <c r="CG165" s="73"/>
      <c r="CH165" s="73"/>
      <c r="CI165" s="73"/>
      <c r="CJ165" s="73"/>
      <c r="CK165" s="73"/>
      <c r="CL165" s="73"/>
      <c r="CM165" s="73"/>
      <c r="CN165" s="73"/>
      <c r="CO165" s="73"/>
      <c r="CP165" s="73"/>
      <c r="CQ165" s="73"/>
      <c r="CR165" s="73"/>
      <c r="CS165" s="73"/>
      <c r="CT165" s="73"/>
      <c r="CU165" s="73"/>
      <c r="CV165" s="73"/>
      <c r="CW165" s="73"/>
      <c r="CX165" s="73"/>
      <c r="CY165" s="73"/>
      <c r="CZ165" s="73"/>
      <c r="DA165" s="73"/>
      <c r="DB165" s="73"/>
      <c r="DC165" s="73"/>
      <c r="DD165" s="73"/>
      <c r="DE165" s="73"/>
      <c r="DF165" s="73"/>
      <c r="DG165" s="73"/>
      <c r="DH165" s="73"/>
      <c r="DI165" s="73"/>
      <c r="DJ165" s="73"/>
      <c r="DK165" s="73"/>
      <c r="DL165" s="73"/>
      <c r="DM165" s="73"/>
      <c r="DN165" s="73" t="n">
        <v>1</v>
      </c>
      <c r="DO165" s="73" t="n">
        <v>5</v>
      </c>
      <c r="DP165" s="73" t="n">
        <v>5</v>
      </c>
      <c r="DQ165" s="73" t="n">
        <v>5</v>
      </c>
      <c r="DR165" s="73"/>
      <c r="DS165" s="73"/>
      <c r="DT165" s="73"/>
      <c r="DU165" s="73"/>
      <c r="DV165" s="73" t="n">
        <v>1</v>
      </c>
      <c r="DW165" s="73" t="n">
        <v>1</v>
      </c>
      <c r="DX165" s="73" t="n">
        <v>0</v>
      </c>
      <c r="DY165" s="73" t="n">
        <v>0</v>
      </c>
      <c r="DZ165" s="73"/>
      <c r="EA165" s="73"/>
      <c r="EB165" s="73"/>
      <c r="EC165" s="73"/>
      <c r="ED165" s="73"/>
      <c r="EE165" s="73"/>
      <c r="EF165" s="73"/>
      <c r="EG165" s="73"/>
      <c r="EH165" s="73" t="n">
        <f aca="false">SUM(I165:L165)</f>
        <v>50</v>
      </c>
      <c r="EI165" s="73" t="n">
        <f aca="false">SUMIF($N$3:$EG$3,"=TF",$N165:$EG165)</f>
        <v>206</v>
      </c>
      <c r="EJ165" s="73" t="str">
        <f aca="false">IF($B165=$B166,"",SUMIF($B$5:$B$287,$B165,$EI$5:$EI$287))</f>
        <v/>
      </c>
      <c r="EK165" s="59" t="n">
        <f aca="false">IF(SUMIF($B$5:$B$287,$B165,$EI$5:$EI$287)=0,"", EI165/SUMIF($B$5:$B$287,$B165,$EI$5:$EI$287))</f>
        <v>0.0318343378148663</v>
      </c>
      <c r="EL165" s="60" t="n">
        <f aca="false">IF(EH165=0, "", EI165/EH165)</f>
        <v>4.12</v>
      </c>
      <c r="EM165" s="72" t="str">
        <f aca="false">B165</f>
        <v>Orange</v>
      </c>
      <c r="EN165" s="72" t="n">
        <f aca="false">EN164+1</f>
        <v>160</v>
      </c>
      <c r="ER165" s="73" t="n">
        <f aca="false">SUMIF($A$3:$EG$3,"=TN",$A165:$EG165)</f>
        <v>61</v>
      </c>
      <c r="ES165" s="73" t="n">
        <f aca="false">M165</f>
        <v>50</v>
      </c>
      <c r="ET165" s="73" t="n">
        <f aca="false">SUMIF($A$3:$EG$3,"=TE",$A165:$EG165)</f>
        <v>281</v>
      </c>
      <c r="EU165" s="73" t="n">
        <f aca="false">SUMIF($A$3:$EG$3,"=TH",$A165:$EG165)</f>
        <v>213</v>
      </c>
      <c r="EV165" s="73" t="n">
        <f aca="false">SUMIF($A$3:$EG$3,"=TF",$A165:$EG165)</f>
        <v>206</v>
      </c>
      <c r="XEG165" s="0"/>
      <c r="XEH165" s="0"/>
      <c r="XEI165" s="0"/>
      <c r="XEJ165" s="0"/>
      <c r="XEK165" s="0"/>
      <c r="XEL165" s="0"/>
      <c r="XEM165" s="0"/>
      <c r="XEN165" s="0"/>
      <c r="XEO165" s="0"/>
      <c r="XEP165" s="0"/>
      <c r="XEQ165" s="0"/>
      <c r="XER165" s="0"/>
      <c r="XES165" s="0"/>
      <c r="XET165" s="0"/>
      <c r="XEU165" s="0"/>
      <c r="XEV165" s="0"/>
      <c r="XEW165" s="0"/>
      <c r="XEX165" s="0"/>
      <c r="XEY165" s="0"/>
      <c r="XEZ165" s="0"/>
      <c r="XFA165" s="0"/>
      <c r="XFB165" s="0"/>
      <c r="XFC165" s="0"/>
      <c r="XFD165" s="74"/>
    </row>
    <row r="166" s="68" customFormat="true" ht="15" hidden="false" customHeight="false" outlineLevel="0" collapsed="false">
      <c r="A166" s="67" t="n">
        <f aca="false">A165+1</f>
        <v>162</v>
      </c>
      <c r="B166" s="68" t="s">
        <v>356</v>
      </c>
      <c r="C166" s="68" t="s">
        <v>520</v>
      </c>
      <c r="D166" s="68" t="s">
        <v>521</v>
      </c>
      <c r="E166" s="68" t="s">
        <v>522</v>
      </c>
      <c r="F166" s="68" t="s">
        <v>523</v>
      </c>
      <c r="H166" s="68" t="s">
        <v>524</v>
      </c>
      <c r="J166" s="69"/>
      <c r="K166" s="69" t="n">
        <v>370</v>
      </c>
      <c r="L166" s="69"/>
      <c r="M166" s="69" t="n">
        <f aca="false">SUM(J166:L166)</f>
        <v>370</v>
      </c>
      <c r="N166" s="69" t="n">
        <f aca="false">R166+V166+Z166</f>
        <v>23</v>
      </c>
      <c r="O166" s="69" t="n">
        <f aca="false">S166+W166+AA166</f>
        <v>80</v>
      </c>
      <c r="P166" s="69" t="n">
        <f aca="false">T166+X166+AB166</f>
        <v>61</v>
      </c>
      <c r="Q166" s="69" t="n">
        <f aca="false">U166+Y166+AC166</f>
        <v>58</v>
      </c>
      <c r="R166" s="69" t="n">
        <v>18</v>
      </c>
      <c r="S166" s="69" t="n">
        <v>61</v>
      </c>
      <c r="T166" s="69" t="n">
        <v>45</v>
      </c>
      <c r="U166" s="69" t="n">
        <v>44</v>
      </c>
      <c r="V166" s="69" t="n">
        <v>5</v>
      </c>
      <c r="W166" s="69" t="n">
        <v>19</v>
      </c>
      <c r="X166" s="69" t="n">
        <v>16</v>
      </c>
      <c r="Y166" s="69" t="n">
        <v>14</v>
      </c>
      <c r="Z166" s="69" t="n">
        <v>0</v>
      </c>
      <c r="AA166" s="69" t="n">
        <v>0</v>
      </c>
      <c r="AB166" s="69" t="n">
        <v>0</v>
      </c>
      <c r="AC166" s="69" t="n">
        <v>0</v>
      </c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 t="n">
        <v>3</v>
      </c>
      <c r="CA166" s="69" t="n">
        <v>10</v>
      </c>
      <c r="CB166" s="69" t="n">
        <v>0</v>
      </c>
      <c r="CC166" s="69" t="n">
        <v>0</v>
      </c>
      <c r="CD166" s="69" t="n">
        <v>3</v>
      </c>
      <c r="CE166" s="69" t="n">
        <v>13</v>
      </c>
      <c r="CF166" s="69" t="n">
        <v>11</v>
      </c>
      <c r="CG166" s="69" t="n">
        <v>11</v>
      </c>
      <c r="CH166" s="69"/>
      <c r="CI166" s="69"/>
      <c r="CJ166" s="69"/>
      <c r="CK166" s="69"/>
      <c r="CL166" s="69"/>
      <c r="CM166" s="69"/>
      <c r="CN166" s="69"/>
      <c r="CO166" s="69"/>
      <c r="CP166" s="69"/>
      <c r="CQ166" s="69"/>
      <c r="CR166" s="69"/>
      <c r="CS166" s="69"/>
      <c r="CT166" s="69"/>
      <c r="CU166" s="69"/>
      <c r="CV166" s="69"/>
      <c r="CW166" s="69"/>
      <c r="CX166" s="69"/>
      <c r="CY166" s="69"/>
      <c r="CZ166" s="69"/>
      <c r="DA166" s="69"/>
      <c r="DB166" s="69"/>
      <c r="DC166" s="69"/>
      <c r="DD166" s="69"/>
      <c r="DE166" s="69"/>
      <c r="DF166" s="69"/>
      <c r="DG166" s="69"/>
      <c r="DH166" s="69"/>
      <c r="DI166" s="69"/>
      <c r="DJ166" s="69"/>
      <c r="DK166" s="69"/>
      <c r="DL166" s="69"/>
      <c r="DM166" s="69"/>
      <c r="DN166" s="69" t="n">
        <v>506</v>
      </c>
      <c r="DO166" s="69" t="n">
        <v>2174</v>
      </c>
      <c r="DP166" s="69" t="n">
        <v>1899</v>
      </c>
      <c r="DQ166" s="69" t="n">
        <v>1772</v>
      </c>
      <c r="DR166" s="69"/>
      <c r="DS166" s="69"/>
      <c r="DT166" s="69"/>
      <c r="DU166" s="69"/>
      <c r="DV166" s="69"/>
      <c r="DW166" s="69"/>
      <c r="DX166" s="69"/>
      <c r="DY166" s="69"/>
      <c r="DZ166" s="69"/>
      <c r="EA166" s="69"/>
      <c r="EB166" s="69"/>
      <c r="EC166" s="69"/>
      <c r="ED166" s="69"/>
      <c r="EE166" s="69"/>
      <c r="EF166" s="69"/>
      <c r="EG166" s="69"/>
      <c r="EH166" s="69" t="n">
        <f aca="false">SUM(I166:L166)</f>
        <v>370</v>
      </c>
      <c r="EI166" s="69" t="n">
        <f aca="false">SUMIF($N$3:$EG$3,"=TF",$N166:$EG166)</f>
        <v>1841</v>
      </c>
      <c r="EJ166" s="69" t="str">
        <f aca="false">IF($B166=$B167,"",SUMIF($B$5:$B$287,$B166,$EI$5:$EI$287))</f>
        <v/>
      </c>
      <c r="EK166" s="59" t="n">
        <f aca="false">IF(SUMIF($B$5:$B$287,$B166,$EI$5:$EI$287)=0,"", EI166/SUMIF($B$5:$B$287,$B166,$EI$5:$EI$287))</f>
        <v>0.28450007726781</v>
      </c>
      <c r="EL166" s="60" t="n">
        <f aca="false">IF(EH166=0, "", EI166/EH166)</f>
        <v>4.97567567567568</v>
      </c>
      <c r="EM166" s="68" t="str">
        <f aca="false">B166</f>
        <v>Orange</v>
      </c>
      <c r="EN166" s="68" t="e">
        <f aca="false">EN169+1</f>
        <v>#VALUE!</v>
      </c>
      <c r="ER166" s="69" t="n">
        <f aca="false">SUMIF($A$3:$EG$3,"=TN",$A166:$EG166)</f>
        <v>535</v>
      </c>
      <c r="ES166" s="69" t="n">
        <f aca="false">M166</f>
        <v>370</v>
      </c>
      <c r="ET166" s="69" t="n">
        <f aca="false">SUMIF($A$3:$EG$3,"=TE",$A166:$EG166)</f>
        <v>2277</v>
      </c>
      <c r="EU166" s="69" t="n">
        <f aca="false">SUMIF($A$3:$EG$3,"=TH",$A166:$EG166)</f>
        <v>1971</v>
      </c>
      <c r="EV166" s="69" t="n">
        <f aca="false">SUMIF($A$3:$EG$3,"=TF",$A166:$EG166)</f>
        <v>1841</v>
      </c>
      <c r="XEG166" s="0"/>
      <c r="XEH166" s="0"/>
      <c r="XEI166" s="0"/>
      <c r="XEJ166" s="0"/>
      <c r="XEK166" s="0"/>
      <c r="XEL166" s="0"/>
      <c r="XEM166" s="0"/>
      <c r="XEN166" s="0"/>
      <c r="XEO166" s="0"/>
      <c r="XEP166" s="0"/>
      <c r="XEQ166" s="0"/>
      <c r="XER166" s="0"/>
      <c r="XES166" s="0"/>
      <c r="XET166" s="0"/>
      <c r="XEU166" s="0"/>
      <c r="XEV166" s="0"/>
      <c r="XEW166" s="0"/>
      <c r="XEX166" s="0"/>
      <c r="XEY166" s="0"/>
      <c r="XEZ166" s="0"/>
      <c r="XFA166" s="0"/>
      <c r="XFB166" s="0"/>
      <c r="XFC166" s="0"/>
      <c r="XFD166" s="70"/>
    </row>
    <row r="167" s="72" customFormat="true" ht="15" hidden="false" customHeight="false" outlineLevel="0" collapsed="false">
      <c r="A167" s="71" t="n">
        <f aca="false">A166+1</f>
        <v>163</v>
      </c>
      <c r="B167" s="72" t="s">
        <v>356</v>
      </c>
      <c r="C167" s="72" t="s">
        <v>525</v>
      </c>
      <c r="D167" s="72" t="s">
        <v>470</v>
      </c>
      <c r="E167" s="72" t="s">
        <v>471</v>
      </c>
      <c r="J167" s="73"/>
      <c r="K167" s="73" t="n">
        <v>2</v>
      </c>
      <c r="L167" s="73"/>
      <c r="M167" s="73" t="n">
        <f aca="false">SUM(J167:L167)</f>
        <v>2</v>
      </c>
      <c r="N167" s="73" t="n">
        <f aca="false">R167+V167+Z167</f>
        <v>3</v>
      </c>
      <c r="O167" s="73" t="n">
        <f aca="false">S167+W167+AA167</f>
        <v>14</v>
      </c>
      <c r="P167" s="73" t="n">
        <f aca="false">T167+X167+AB167</f>
        <v>14</v>
      </c>
      <c r="Q167" s="73" t="n">
        <f aca="false">U167+Y167+AC167</f>
        <v>14</v>
      </c>
      <c r="R167" s="73" t="n">
        <v>1</v>
      </c>
      <c r="S167" s="73" t="n">
        <v>5</v>
      </c>
      <c r="T167" s="73" t="n">
        <v>5</v>
      </c>
      <c r="U167" s="73" t="n">
        <v>5</v>
      </c>
      <c r="V167" s="73" t="n">
        <v>1</v>
      </c>
      <c r="W167" s="73" t="n">
        <v>4</v>
      </c>
      <c r="X167" s="73" t="n">
        <v>4</v>
      </c>
      <c r="Y167" s="73" t="n">
        <v>4</v>
      </c>
      <c r="Z167" s="73" t="n">
        <v>1</v>
      </c>
      <c r="AA167" s="73" t="n">
        <v>5</v>
      </c>
      <c r="AB167" s="73" t="n">
        <v>5</v>
      </c>
      <c r="AC167" s="73" t="n">
        <v>5</v>
      </c>
      <c r="AD167" s="73" t="n">
        <v>0</v>
      </c>
      <c r="AE167" s="73" t="n">
        <v>0</v>
      </c>
      <c r="AF167" s="73" t="n">
        <v>0</v>
      </c>
      <c r="AG167" s="73" t="n">
        <v>0</v>
      </c>
      <c r="AH167" s="73" t="n">
        <v>0</v>
      </c>
      <c r="AI167" s="73" t="n">
        <v>0</v>
      </c>
      <c r="AJ167" s="73" t="n">
        <v>0</v>
      </c>
      <c r="AK167" s="73" t="n">
        <v>0</v>
      </c>
      <c r="AL167" s="73" t="n">
        <v>0</v>
      </c>
      <c r="AM167" s="73" t="n">
        <v>0</v>
      </c>
      <c r="AN167" s="73" t="n">
        <v>0</v>
      </c>
      <c r="AO167" s="73" t="n">
        <v>0</v>
      </c>
      <c r="AP167" s="73" t="n">
        <v>0</v>
      </c>
      <c r="AQ167" s="73" t="n">
        <v>0</v>
      </c>
      <c r="AR167" s="73" t="n">
        <v>0</v>
      </c>
      <c r="AS167" s="73" t="n">
        <v>0</v>
      </c>
      <c r="AT167" s="73" t="n">
        <v>1</v>
      </c>
      <c r="AU167" s="73" t="n">
        <v>3</v>
      </c>
      <c r="AV167" s="73" t="n">
        <v>2</v>
      </c>
      <c r="AW167" s="73" t="n">
        <v>2</v>
      </c>
      <c r="AX167" s="73" t="n">
        <v>0</v>
      </c>
      <c r="AY167" s="73" t="n">
        <v>0</v>
      </c>
      <c r="AZ167" s="73" t="n">
        <v>0</v>
      </c>
      <c r="BA167" s="73" t="n">
        <v>0</v>
      </c>
      <c r="BB167" s="73" t="n">
        <v>0</v>
      </c>
      <c r="BC167" s="73" t="n">
        <v>0</v>
      </c>
      <c r="BD167" s="73" t="n">
        <v>0</v>
      </c>
      <c r="BE167" s="73" t="n">
        <v>0</v>
      </c>
      <c r="BF167" s="73" t="n">
        <v>0</v>
      </c>
      <c r="BG167" s="73" t="n">
        <v>0</v>
      </c>
      <c r="BH167" s="73" t="n">
        <v>0</v>
      </c>
      <c r="BI167" s="73" t="n">
        <v>0</v>
      </c>
      <c r="BJ167" s="73" t="n">
        <v>2</v>
      </c>
      <c r="BK167" s="73" t="n">
        <v>11</v>
      </c>
      <c r="BL167" s="73" t="n">
        <v>11</v>
      </c>
      <c r="BM167" s="73" t="n">
        <v>11</v>
      </c>
      <c r="BN167" s="73" t="n">
        <v>0</v>
      </c>
      <c r="BO167" s="73" t="n">
        <v>0</v>
      </c>
      <c r="BP167" s="73" t="n">
        <v>0</v>
      </c>
      <c r="BQ167" s="73" t="n">
        <v>0</v>
      </c>
      <c r="BR167" s="73" t="n">
        <v>0</v>
      </c>
      <c r="BS167" s="73" t="n">
        <v>0</v>
      </c>
      <c r="BT167" s="73" t="n">
        <v>0</v>
      </c>
      <c r="BU167" s="73" t="n">
        <v>0</v>
      </c>
      <c r="BV167" s="73" t="n">
        <v>0</v>
      </c>
      <c r="BW167" s="73" t="n">
        <v>0</v>
      </c>
      <c r="BX167" s="73" t="n">
        <v>0</v>
      </c>
      <c r="BY167" s="73" t="n">
        <v>0</v>
      </c>
      <c r="BZ167" s="73" t="n">
        <v>0</v>
      </c>
      <c r="CA167" s="73" t="n">
        <v>0</v>
      </c>
      <c r="CB167" s="73" t="n">
        <v>0</v>
      </c>
      <c r="CC167" s="73" t="n">
        <v>0</v>
      </c>
      <c r="CD167" s="73" t="n">
        <v>1</v>
      </c>
      <c r="CE167" s="73" t="n">
        <v>3</v>
      </c>
      <c r="CF167" s="73" t="n">
        <v>3</v>
      </c>
      <c r="CG167" s="73" t="n">
        <v>3</v>
      </c>
      <c r="CH167" s="73" t="n">
        <v>0</v>
      </c>
      <c r="CI167" s="73" t="n">
        <v>0</v>
      </c>
      <c r="CJ167" s="73" t="n">
        <v>0</v>
      </c>
      <c r="CK167" s="73" t="n">
        <v>0</v>
      </c>
      <c r="CL167" s="73" t="n">
        <v>0</v>
      </c>
      <c r="CM167" s="73" t="n">
        <v>0</v>
      </c>
      <c r="CN167" s="73" t="n">
        <v>0</v>
      </c>
      <c r="CO167" s="73" t="n">
        <v>0</v>
      </c>
      <c r="CP167" s="73" t="n">
        <v>0</v>
      </c>
      <c r="CQ167" s="73" t="n">
        <v>0</v>
      </c>
      <c r="CR167" s="73" t="n">
        <v>0</v>
      </c>
      <c r="CS167" s="73" t="n">
        <v>0</v>
      </c>
      <c r="CT167" s="73" t="n">
        <v>0</v>
      </c>
      <c r="CU167" s="73" t="n">
        <v>0</v>
      </c>
      <c r="CV167" s="73" t="n">
        <v>0</v>
      </c>
      <c r="CW167" s="73" t="n">
        <v>0</v>
      </c>
      <c r="CX167" s="73" t="n">
        <v>2</v>
      </c>
      <c r="CY167" s="73" t="n">
        <v>12</v>
      </c>
      <c r="CZ167" s="73" t="n">
        <v>12</v>
      </c>
      <c r="DA167" s="73" t="n">
        <v>12</v>
      </c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 t="n">
        <f aca="false">SUM(I167:L167)</f>
        <v>2</v>
      </c>
      <c r="EI167" s="73" t="n">
        <f aca="false">SUMIF($N$3:$EG$3,"=TF",$N167:$EG167)</f>
        <v>42</v>
      </c>
      <c r="EJ167" s="73" t="str">
        <f aca="false">IF($B167=$B168,"",SUMIF($B$5:$B$287,$B167,$EI$5:$EI$287))</f>
        <v/>
      </c>
      <c r="EK167" s="59" t="n">
        <f aca="false">IF(SUMIF($B$5:$B$287,$B167,$EI$5:$EI$287)=0,"", EI167/SUMIF($B$5:$B$287,$B167,$EI$5:$EI$287))</f>
        <v>0.00649049605934168</v>
      </c>
      <c r="EL167" s="60" t="n">
        <f aca="false">IF(EH167=0, "", EI167/EH167)</f>
        <v>21</v>
      </c>
      <c r="EM167" s="72" t="str">
        <f aca="false">B167</f>
        <v>Orange</v>
      </c>
      <c r="EN167" s="72" t="e">
        <f aca="false">EN166+1</f>
        <v>#VALUE!</v>
      </c>
      <c r="ER167" s="73" t="n">
        <f aca="false">SUMIF($A$3:$EG$3,"=TN",$A167:$EG167)</f>
        <v>9</v>
      </c>
      <c r="ES167" s="73" t="n">
        <f aca="false">M167</f>
        <v>2</v>
      </c>
      <c r="ET167" s="73" t="n">
        <f aca="false">SUMIF($A$3:$EG$3,"=TE",$A167:$EG167)</f>
        <v>43</v>
      </c>
      <c r="EU167" s="73" t="n">
        <f aca="false">SUMIF($A$3:$EG$3,"=TH",$A167:$EG167)</f>
        <v>42</v>
      </c>
      <c r="EV167" s="73" t="n">
        <f aca="false">SUMIF($A$3:$EG$3,"=TF",$A167:$EG167)</f>
        <v>42</v>
      </c>
      <c r="XEG167" s="0"/>
      <c r="XEH167" s="0"/>
      <c r="XEI167" s="0"/>
      <c r="XEJ167" s="0"/>
      <c r="XEK167" s="0"/>
      <c r="XEL167" s="0"/>
      <c r="XEM167" s="0"/>
      <c r="XEN167" s="0"/>
      <c r="XEO167" s="0"/>
      <c r="XEP167" s="0"/>
      <c r="XEQ167" s="0"/>
      <c r="XER167" s="0"/>
      <c r="XES167" s="0"/>
      <c r="XET167" s="0"/>
      <c r="XEU167" s="0"/>
      <c r="XEV167" s="0"/>
      <c r="XEW167" s="0"/>
      <c r="XEX167" s="0"/>
      <c r="XEY167" s="0"/>
      <c r="XEZ167" s="0"/>
      <c r="XFA167" s="0"/>
      <c r="XFB167" s="0"/>
      <c r="XFC167" s="0"/>
      <c r="XFD167" s="74"/>
    </row>
    <row r="168" s="68" customFormat="true" ht="15" hidden="false" customHeight="false" outlineLevel="0" collapsed="false">
      <c r="A168" s="67" t="n">
        <f aca="false">A167+1</f>
        <v>164</v>
      </c>
      <c r="B168" s="68" t="s">
        <v>356</v>
      </c>
      <c r="C168" s="68" t="s">
        <v>526</v>
      </c>
      <c r="D168" s="68" t="s">
        <v>470</v>
      </c>
      <c r="E168" s="68" t="s">
        <v>471</v>
      </c>
      <c r="J168" s="69"/>
      <c r="K168" s="69" t="n">
        <v>2</v>
      </c>
      <c r="L168" s="69"/>
      <c r="M168" s="69" t="n">
        <f aca="false">SUM(J168:L168)</f>
        <v>2</v>
      </c>
      <c r="N168" s="69" t="n">
        <f aca="false">R168+V168+Z168</f>
        <v>4</v>
      </c>
      <c r="O168" s="69" t="n">
        <f aca="false">S168+W168+AA168</f>
        <v>15</v>
      </c>
      <c r="P168" s="69" t="n">
        <f aca="false">T168+X168+AB168</f>
        <v>15</v>
      </c>
      <c r="Q168" s="69" t="n">
        <f aca="false">U168+Y168+AC168</f>
        <v>15</v>
      </c>
      <c r="R168" s="69" t="n">
        <v>2</v>
      </c>
      <c r="S168" s="69" t="n">
        <v>10</v>
      </c>
      <c r="T168" s="69" t="n">
        <v>10</v>
      </c>
      <c r="U168" s="69" t="n">
        <v>10</v>
      </c>
      <c r="V168" s="69" t="n">
        <v>2</v>
      </c>
      <c r="W168" s="69" t="n">
        <v>5</v>
      </c>
      <c r="X168" s="69" t="n">
        <v>5</v>
      </c>
      <c r="Y168" s="69" t="n">
        <v>5</v>
      </c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69"/>
      <c r="CB168" s="69"/>
      <c r="CC168" s="69"/>
      <c r="CD168" s="69"/>
      <c r="CE168" s="69"/>
      <c r="CF168" s="69"/>
      <c r="CG168" s="69"/>
      <c r="CH168" s="69"/>
      <c r="CI168" s="69"/>
      <c r="CJ168" s="69"/>
      <c r="CK168" s="69"/>
      <c r="CL168" s="69"/>
      <c r="CM168" s="69"/>
      <c r="CN168" s="69"/>
      <c r="CO168" s="69"/>
      <c r="CP168" s="69"/>
      <c r="CQ168" s="69"/>
      <c r="CR168" s="69"/>
      <c r="CS168" s="69"/>
      <c r="CT168" s="69"/>
      <c r="CU168" s="69"/>
      <c r="CV168" s="69"/>
      <c r="CW168" s="69"/>
      <c r="CX168" s="69"/>
      <c r="CY168" s="69"/>
      <c r="CZ168" s="69"/>
      <c r="DA168" s="69"/>
      <c r="DB168" s="69"/>
      <c r="DC168" s="69"/>
      <c r="DD168" s="69"/>
      <c r="DE168" s="69"/>
      <c r="DF168" s="69"/>
      <c r="DG168" s="69"/>
      <c r="DH168" s="69"/>
      <c r="DI168" s="69"/>
      <c r="DJ168" s="69"/>
      <c r="DK168" s="69"/>
      <c r="DL168" s="69"/>
      <c r="DM168" s="69"/>
      <c r="DN168" s="69"/>
      <c r="DO168" s="69"/>
      <c r="DP168" s="69"/>
      <c r="DQ168" s="69"/>
      <c r="DR168" s="69"/>
      <c r="DS168" s="69"/>
      <c r="DT168" s="69"/>
      <c r="DU168" s="69"/>
      <c r="DV168" s="69"/>
      <c r="DW168" s="69"/>
      <c r="DX168" s="69"/>
      <c r="DY168" s="69"/>
      <c r="DZ168" s="69"/>
      <c r="EA168" s="69"/>
      <c r="EB168" s="69"/>
      <c r="EC168" s="69"/>
      <c r="ED168" s="69"/>
      <c r="EE168" s="69"/>
      <c r="EF168" s="69"/>
      <c r="EG168" s="69"/>
      <c r="EH168" s="69" t="n">
        <f aca="false">SUM(I168:L168)</f>
        <v>2</v>
      </c>
      <c r="EI168" s="69" t="n">
        <f aca="false">SUMIF($N$3:$EG$3,"=TF",$N168:$EG168)</f>
        <v>15</v>
      </c>
      <c r="EJ168" s="69" t="str">
        <f aca="false">IF($B168=$B169,"",SUMIF($B$5:$B$287,$B168,$EI$5:$EI$287))</f>
        <v/>
      </c>
      <c r="EK168" s="59" t="n">
        <f aca="false">IF(SUMIF($B$5:$B$287,$B168,$EI$5:$EI$287)=0,"", EI168/SUMIF($B$5:$B$287,$B168,$EI$5:$EI$287))</f>
        <v>0.00231803430690774</v>
      </c>
      <c r="EL168" s="60" t="n">
        <f aca="false">IF(EH168=0, "", EI168/EH168)</f>
        <v>7.5</v>
      </c>
      <c r="EM168" s="68" t="str">
        <f aca="false">B168</f>
        <v>Orange</v>
      </c>
      <c r="EN168" s="68" t="e">
        <f aca="false">EN167+1</f>
        <v>#VALUE!</v>
      </c>
      <c r="ER168" s="69" t="n">
        <f aca="false">SUMIF($A$3:$EG$3,"=TN",$A168:$EG168)</f>
        <v>4</v>
      </c>
      <c r="ES168" s="69" t="n">
        <f aca="false">M168</f>
        <v>2</v>
      </c>
      <c r="ET168" s="69" t="n">
        <f aca="false">SUMIF($A$3:$EG$3,"=TE",$A168:$EG168)</f>
        <v>15</v>
      </c>
      <c r="EU168" s="69" t="n">
        <f aca="false">SUMIF($A$3:$EG$3,"=TH",$A168:$EG168)</f>
        <v>15</v>
      </c>
      <c r="EV168" s="69" t="n">
        <f aca="false">SUMIF($A$3:$EG$3,"=TF",$A168:$EG168)</f>
        <v>15</v>
      </c>
      <c r="XEG168" s="0"/>
      <c r="XEH168" s="0"/>
      <c r="XEI168" s="0"/>
      <c r="XEJ168" s="0"/>
      <c r="XEK168" s="0"/>
      <c r="XEL168" s="0"/>
      <c r="XEM168" s="0"/>
      <c r="XEN168" s="0"/>
      <c r="XEO168" s="0"/>
      <c r="XEP168" s="0"/>
      <c r="XEQ168" s="0"/>
      <c r="XER168" s="0"/>
      <c r="XES168" s="0"/>
      <c r="XET168" s="0"/>
      <c r="XEU168" s="0"/>
      <c r="XEV168" s="0"/>
      <c r="XEW168" s="0"/>
      <c r="XEX168" s="0"/>
      <c r="XEY168" s="0"/>
      <c r="XEZ168" s="0"/>
      <c r="XFA168" s="0"/>
      <c r="XFB168" s="0"/>
      <c r="XFC168" s="0"/>
      <c r="XFD168" s="70"/>
    </row>
    <row r="169" s="72" customFormat="true" ht="15" hidden="false" customHeight="false" outlineLevel="0" collapsed="false">
      <c r="A169" s="71" t="n">
        <f aca="false">A168+1</f>
        <v>165</v>
      </c>
      <c r="B169" s="72" t="s">
        <v>356</v>
      </c>
      <c r="C169" s="72" t="s">
        <v>527</v>
      </c>
      <c r="D169" s="72" t="s">
        <v>528</v>
      </c>
      <c r="E169" s="72" t="s">
        <v>529</v>
      </c>
      <c r="F169" s="72" t="s">
        <v>530</v>
      </c>
      <c r="G169" s="72" t="s">
        <v>531</v>
      </c>
      <c r="J169" s="73"/>
      <c r="K169" s="73" t="n">
        <v>30</v>
      </c>
      <c r="L169" s="73"/>
      <c r="M169" s="73" t="n">
        <f aca="false">SUM(J169:L169)</f>
        <v>30</v>
      </c>
      <c r="N169" s="73" t="n">
        <f aca="false">R169+V169+Z169</f>
        <v>37</v>
      </c>
      <c r="O169" s="73" t="n">
        <f aca="false">S169+W169+AA169</f>
        <v>141</v>
      </c>
      <c r="P169" s="73" t="n">
        <f aca="false">T169+X169+AB169</f>
        <v>131</v>
      </c>
      <c r="Q169" s="73" t="n">
        <f aca="false">U169+Y169+AC169</f>
        <v>116</v>
      </c>
      <c r="R169" s="73" t="n">
        <v>27</v>
      </c>
      <c r="S169" s="73" t="n">
        <v>103</v>
      </c>
      <c r="T169" s="73" t="n">
        <v>96</v>
      </c>
      <c r="U169" s="73" t="n">
        <v>85</v>
      </c>
      <c r="V169" s="73" t="n">
        <v>10</v>
      </c>
      <c r="W169" s="73" t="n">
        <v>38</v>
      </c>
      <c r="X169" s="73" t="n">
        <v>35</v>
      </c>
      <c r="Y169" s="73" t="n">
        <v>31</v>
      </c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  <c r="CD169" s="73"/>
      <c r="CE169" s="73"/>
      <c r="CF169" s="73"/>
      <c r="CG169" s="73"/>
      <c r="CH169" s="73"/>
      <c r="CI169" s="73"/>
      <c r="CJ169" s="73"/>
      <c r="CK169" s="73"/>
      <c r="CL169" s="73"/>
      <c r="CM169" s="73"/>
      <c r="CN169" s="73"/>
      <c r="CO169" s="73"/>
      <c r="CP169" s="73"/>
      <c r="CQ169" s="73"/>
      <c r="CR169" s="73"/>
      <c r="CS169" s="73"/>
      <c r="CT169" s="73"/>
      <c r="CU169" s="73"/>
      <c r="CV169" s="73"/>
      <c r="CW169" s="73"/>
      <c r="CX169" s="73"/>
      <c r="CY169" s="73"/>
      <c r="CZ169" s="73"/>
      <c r="DA169" s="73"/>
      <c r="DB169" s="73"/>
      <c r="DC169" s="73"/>
      <c r="DD169" s="73"/>
      <c r="DE169" s="73"/>
      <c r="DF169" s="73"/>
      <c r="DG169" s="73"/>
      <c r="DH169" s="73"/>
      <c r="DI169" s="73"/>
      <c r="DJ169" s="73"/>
      <c r="DK169" s="73"/>
      <c r="DL169" s="73"/>
      <c r="DM169" s="73"/>
      <c r="DN169" s="73"/>
      <c r="DO169" s="73"/>
      <c r="DP169" s="73"/>
      <c r="DQ169" s="73"/>
      <c r="DR169" s="73"/>
      <c r="DS169" s="73"/>
      <c r="DT169" s="73"/>
      <c r="DU169" s="73"/>
      <c r="DV169" s="73"/>
      <c r="DW169" s="73"/>
      <c r="DX169" s="73"/>
      <c r="DY169" s="73"/>
      <c r="DZ169" s="73"/>
      <c r="EA169" s="73"/>
      <c r="EB169" s="73"/>
      <c r="EC169" s="73"/>
      <c r="ED169" s="73"/>
      <c r="EE169" s="73"/>
      <c r="EF169" s="73"/>
      <c r="EG169" s="73"/>
      <c r="EH169" s="73" t="n">
        <f aca="false">SUM(I169:L169)</f>
        <v>30</v>
      </c>
      <c r="EI169" s="73" t="n">
        <f aca="false">SUMIF($N$3:$EG$3,"=TF",$N169:$EG169)</f>
        <v>116</v>
      </c>
      <c r="EJ169" s="73" t="str">
        <f aca="false">IF($B169=$B170,"",SUMIF($B$5:$B$287,$B169,$EI$5:$EI$287))</f>
        <v/>
      </c>
      <c r="EK169" s="59" t="n">
        <f aca="false">IF(SUMIF($B$5:$B$287,$B169,$EI$5:$EI$287)=0,"", EI169/SUMIF($B$5:$B$287,$B169,$EI$5:$EI$287))</f>
        <v>0.0179261319734199</v>
      </c>
      <c r="EL169" s="60" t="n">
        <f aca="false">IF(EH169=0, "", EI169/EH169)</f>
        <v>3.86666666666667</v>
      </c>
      <c r="EM169" s="72" t="str">
        <f aca="false">B169</f>
        <v>Orange</v>
      </c>
      <c r="EN169" s="72" t="e">
        <f aca="false">EN168+1</f>
        <v>#VALUE!</v>
      </c>
      <c r="ER169" s="73" t="n">
        <f aca="false">SUMIF($A$3:$EG$3,"=TN",$A169:$EG169)</f>
        <v>37</v>
      </c>
      <c r="ES169" s="73" t="n">
        <f aca="false">M169</f>
        <v>30</v>
      </c>
      <c r="ET169" s="73" t="n">
        <f aca="false">SUMIF($A$3:$EG$3,"=TE",$A169:$EG169)</f>
        <v>141</v>
      </c>
      <c r="EU169" s="73" t="n">
        <f aca="false">SUMIF($A$3:$EG$3,"=TH",$A169:$EG169)</f>
        <v>131</v>
      </c>
      <c r="EV169" s="73" t="n">
        <f aca="false">SUMIF($A$3:$EG$3,"=TF",$A169:$EG169)</f>
        <v>116</v>
      </c>
      <c r="XEG169" s="0"/>
      <c r="XEH169" s="0"/>
      <c r="XEI169" s="0"/>
      <c r="XEJ169" s="0"/>
      <c r="XEK169" s="0"/>
      <c r="XEL169" s="0"/>
      <c r="XEM169" s="0"/>
      <c r="XEN169" s="0"/>
      <c r="XEO169" s="0"/>
      <c r="XEP169" s="0"/>
      <c r="XEQ169" s="0"/>
      <c r="XER169" s="0"/>
      <c r="XES169" s="0"/>
      <c r="XET169" s="0"/>
      <c r="XEU169" s="0"/>
      <c r="XEV169" s="0"/>
      <c r="XEW169" s="0"/>
      <c r="XEX169" s="0"/>
      <c r="XEY169" s="0"/>
      <c r="XEZ169" s="0"/>
      <c r="XFA169" s="0"/>
      <c r="XFB169" s="0"/>
      <c r="XFC169" s="0"/>
      <c r="XFD169" s="74"/>
    </row>
    <row r="170" s="68" customFormat="true" ht="15" hidden="false" customHeight="false" outlineLevel="0" collapsed="false">
      <c r="A170" s="67" t="n">
        <f aca="false">A169+1</f>
        <v>166</v>
      </c>
      <c r="B170" s="68" t="s">
        <v>356</v>
      </c>
      <c r="C170" s="68" t="s">
        <v>532</v>
      </c>
      <c r="D170" s="68" t="s">
        <v>366</v>
      </c>
      <c r="E170" s="68" t="s">
        <v>367</v>
      </c>
      <c r="J170" s="69"/>
      <c r="K170" s="69" t="n">
        <v>1</v>
      </c>
      <c r="L170" s="69"/>
      <c r="M170" s="69" t="n">
        <f aca="false">SUM(J170:L170)</f>
        <v>1</v>
      </c>
      <c r="N170" s="69" t="n">
        <f aca="false">R170+V170+Z170</f>
        <v>6</v>
      </c>
      <c r="O170" s="69" t="n">
        <f aca="false">S170+W170+AA170</f>
        <v>7</v>
      </c>
      <c r="P170" s="69" t="n">
        <f aca="false">T170+X170+AB170</f>
        <v>4</v>
      </c>
      <c r="Q170" s="69" t="n">
        <f aca="false">U170+Y170+AC170</f>
        <v>4</v>
      </c>
      <c r="R170" s="69" t="n">
        <v>1</v>
      </c>
      <c r="S170" s="69" t="n">
        <v>6</v>
      </c>
      <c r="T170" s="69" t="n">
        <v>0</v>
      </c>
      <c r="U170" s="69" t="n">
        <v>0</v>
      </c>
      <c r="V170" s="69" t="n">
        <v>1</v>
      </c>
      <c r="W170" s="69" t="n">
        <v>1</v>
      </c>
      <c r="X170" s="69" t="n">
        <v>4</v>
      </c>
      <c r="Y170" s="69" t="n">
        <v>4</v>
      </c>
      <c r="Z170" s="69" t="n">
        <v>4</v>
      </c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69"/>
      <c r="CB170" s="69"/>
      <c r="CC170" s="69"/>
      <c r="CD170" s="69"/>
      <c r="CE170" s="69"/>
      <c r="CF170" s="69"/>
      <c r="CG170" s="69"/>
      <c r="CH170" s="69"/>
      <c r="CI170" s="69"/>
      <c r="CJ170" s="69"/>
      <c r="CK170" s="69"/>
      <c r="CL170" s="69"/>
      <c r="CM170" s="69"/>
      <c r="CN170" s="69"/>
      <c r="CO170" s="69"/>
      <c r="CP170" s="69"/>
      <c r="CQ170" s="69"/>
      <c r="CR170" s="69"/>
      <c r="CS170" s="69"/>
      <c r="CT170" s="69"/>
      <c r="CU170" s="69"/>
      <c r="CV170" s="69"/>
      <c r="CW170" s="69"/>
      <c r="CX170" s="69"/>
      <c r="CY170" s="69"/>
      <c r="CZ170" s="69"/>
      <c r="DA170" s="69"/>
      <c r="DB170" s="69"/>
      <c r="DC170" s="69"/>
      <c r="DD170" s="69"/>
      <c r="DE170" s="69"/>
      <c r="DF170" s="69"/>
      <c r="DG170" s="69"/>
      <c r="DH170" s="69"/>
      <c r="DI170" s="69"/>
      <c r="DJ170" s="69"/>
      <c r="DK170" s="69"/>
      <c r="DL170" s="69"/>
      <c r="DM170" s="69"/>
      <c r="DN170" s="69"/>
      <c r="DO170" s="69"/>
      <c r="DP170" s="69"/>
      <c r="DQ170" s="69"/>
      <c r="DR170" s="69"/>
      <c r="DS170" s="69"/>
      <c r="DT170" s="69"/>
      <c r="DU170" s="69"/>
      <c r="DV170" s="69"/>
      <c r="DW170" s="69"/>
      <c r="DX170" s="69"/>
      <c r="DY170" s="69"/>
      <c r="DZ170" s="69"/>
      <c r="EA170" s="69"/>
      <c r="EB170" s="69"/>
      <c r="EC170" s="69"/>
      <c r="ED170" s="69"/>
      <c r="EE170" s="69"/>
      <c r="EF170" s="69"/>
      <c r="EG170" s="69"/>
      <c r="EH170" s="69" t="n">
        <f aca="false">SUM(I170:L170)</f>
        <v>1</v>
      </c>
      <c r="EI170" s="69" t="n">
        <f aca="false">SUMIF($N$3:$EG$3,"=TF",$N170:$EG170)</f>
        <v>4</v>
      </c>
      <c r="EJ170" s="69" t="str">
        <f aca="false">IF($B170=$B171,"",SUMIF($B$5:$B$287,$B170,$EI$5:$EI$287))</f>
        <v/>
      </c>
      <c r="EK170" s="59" t="n">
        <f aca="false">IF(SUMIF($B$5:$B$287,$B170,$EI$5:$EI$287)=0,"", EI170/SUMIF($B$5:$B$287,$B170,$EI$5:$EI$287))</f>
        <v>0.000618142481842065</v>
      </c>
      <c r="EL170" s="60" t="n">
        <f aca="false">IF(EH170=0, "", EI170/EH170)</f>
        <v>4</v>
      </c>
      <c r="EM170" s="68" t="str">
        <f aca="false">B170</f>
        <v>Orange</v>
      </c>
      <c r="EN170" s="68" t="e">
        <f aca="false">EN169+1</f>
        <v>#VALUE!</v>
      </c>
      <c r="ER170" s="69" t="n">
        <f aca="false">SUMIF($A$3:$EG$3,"=TN",$A170:$EG170)</f>
        <v>6</v>
      </c>
      <c r="ES170" s="69" t="n">
        <f aca="false">M170</f>
        <v>1</v>
      </c>
      <c r="ET170" s="69" t="n">
        <f aca="false">SUMIF($A$3:$EG$3,"=TE",$A170:$EG170)</f>
        <v>7</v>
      </c>
      <c r="EU170" s="69" t="n">
        <f aca="false">SUMIF($A$3:$EG$3,"=TH",$A170:$EG170)</f>
        <v>4</v>
      </c>
      <c r="EV170" s="69" t="n">
        <f aca="false">SUMIF($A$3:$EG$3,"=TF",$A170:$EG170)</f>
        <v>4</v>
      </c>
      <c r="XEG170" s="0"/>
      <c r="XEH170" s="0"/>
      <c r="XEI170" s="0"/>
      <c r="XEJ170" s="0"/>
      <c r="XEK170" s="0"/>
      <c r="XEL170" s="0"/>
      <c r="XEM170" s="0"/>
      <c r="XEN170" s="0"/>
      <c r="XEO170" s="0"/>
      <c r="XEP170" s="0"/>
      <c r="XEQ170" s="0"/>
      <c r="XER170" s="0"/>
      <c r="XES170" s="0"/>
      <c r="XET170" s="0"/>
      <c r="XEU170" s="0"/>
      <c r="XEV170" s="0"/>
      <c r="XEW170" s="0"/>
      <c r="XEX170" s="0"/>
      <c r="XEY170" s="0"/>
      <c r="XEZ170" s="0"/>
      <c r="XFA170" s="0"/>
      <c r="XFB170" s="0"/>
      <c r="XFC170" s="0"/>
      <c r="XFD170" s="70"/>
    </row>
    <row r="171" s="72" customFormat="true" ht="15" hidden="false" customHeight="false" outlineLevel="0" collapsed="false">
      <c r="A171" s="71" t="n">
        <f aca="false">A170+1</f>
        <v>167</v>
      </c>
      <c r="B171" s="72" t="s">
        <v>356</v>
      </c>
      <c r="C171" s="72" t="s">
        <v>533</v>
      </c>
      <c r="D171" s="72" t="s">
        <v>362</v>
      </c>
      <c r="E171" s="72" t="s">
        <v>363</v>
      </c>
      <c r="J171" s="73"/>
      <c r="K171" s="73" t="n">
        <v>1</v>
      </c>
      <c r="L171" s="73"/>
      <c r="M171" s="73" t="n">
        <f aca="false">SUM(J171:L171)</f>
        <v>1</v>
      </c>
      <c r="N171" s="73" t="n">
        <f aca="false">R171+V171+Z171</f>
        <v>1</v>
      </c>
      <c r="O171" s="73" t="n">
        <f aca="false">S171+W171+AA171</f>
        <v>5</v>
      </c>
      <c r="P171" s="73" t="n">
        <f aca="false">T171+X171+AB171</f>
        <v>5</v>
      </c>
      <c r="Q171" s="73" t="n">
        <f aca="false">U171+Y171+AC171</f>
        <v>5</v>
      </c>
      <c r="R171" s="73" t="n">
        <v>1</v>
      </c>
      <c r="S171" s="73" t="n">
        <v>5</v>
      </c>
      <c r="T171" s="73" t="n">
        <v>5</v>
      </c>
      <c r="U171" s="73" t="n">
        <v>5</v>
      </c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  <c r="CD171" s="73"/>
      <c r="CE171" s="73"/>
      <c r="CF171" s="73"/>
      <c r="CG171" s="73"/>
      <c r="CH171" s="73"/>
      <c r="CI171" s="73"/>
      <c r="CJ171" s="73"/>
      <c r="CK171" s="73"/>
      <c r="CL171" s="73"/>
      <c r="CM171" s="73"/>
      <c r="CN171" s="73"/>
      <c r="CO171" s="73"/>
      <c r="CP171" s="73"/>
      <c r="CQ171" s="73"/>
      <c r="CR171" s="73"/>
      <c r="CS171" s="73"/>
      <c r="CT171" s="73"/>
      <c r="CU171" s="73"/>
      <c r="CV171" s="73"/>
      <c r="CW171" s="73"/>
      <c r="CX171" s="73"/>
      <c r="CY171" s="73"/>
      <c r="CZ171" s="73"/>
      <c r="DA171" s="73"/>
      <c r="DB171" s="73"/>
      <c r="DC171" s="73"/>
      <c r="DD171" s="73"/>
      <c r="DE171" s="73"/>
      <c r="DF171" s="73"/>
      <c r="DG171" s="73"/>
      <c r="DH171" s="73"/>
      <c r="DI171" s="73"/>
      <c r="DJ171" s="73"/>
      <c r="DK171" s="73"/>
      <c r="DL171" s="73"/>
      <c r="DM171" s="73"/>
      <c r="DN171" s="73"/>
      <c r="DO171" s="73"/>
      <c r="DP171" s="73"/>
      <c r="DQ171" s="73"/>
      <c r="DR171" s="73"/>
      <c r="DS171" s="73"/>
      <c r="DT171" s="73"/>
      <c r="DU171" s="73"/>
      <c r="DV171" s="73"/>
      <c r="DW171" s="73"/>
      <c r="DX171" s="73"/>
      <c r="DY171" s="73"/>
      <c r="DZ171" s="73"/>
      <c r="EA171" s="73"/>
      <c r="EB171" s="73"/>
      <c r="EC171" s="73"/>
      <c r="ED171" s="73"/>
      <c r="EE171" s="73"/>
      <c r="EF171" s="73"/>
      <c r="EG171" s="73"/>
      <c r="EH171" s="73" t="n">
        <f aca="false">SUM(I171:L171)</f>
        <v>1</v>
      </c>
      <c r="EI171" s="73" t="n">
        <f aca="false">SUMIF($N$3:$EG$3,"=TF",$N171:$EG171)</f>
        <v>5</v>
      </c>
      <c r="EJ171" s="73" t="str">
        <f aca="false">IF($B171=$B172,"",SUMIF($B$5:$B$287,$B171,$EI$5:$EI$287))</f>
        <v/>
      </c>
      <c r="EK171" s="59" t="n">
        <f aca="false">IF(SUMIF($B$5:$B$287,$B171,$EI$5:$EI$287)=0,"", EI171/SUMIF($B$5:$B$287,$B171,$EI$5:$EI$287))</f>
        <v>0.000772678102302581</v>
      </c>
      <c r="EL171" s="60" t="n">
        <f aca="false">IF(EH171=0, "", EI171/EH171)</f>
        <v>5</v>
      </c>
      <c r="EM171" s="72" t="str">
        <f aca="false">B171</f>
        <v>Orange</v>
      </c>
      <c r="EN171" s="72" t="e">
        <f aca="false">EN170+1</f>
        <v>#VALUE!</v>
      </c>
      <c r="ER171" s="73" t="n">
        <f aca="false">SUMIF($A$3:$EG$3,"=TN",$A171:$EG171)</f>
        <v>1</v>
      </c>
      <c r="ES171" s="73" t="n">
        <f aca="false">M171</f>
        <v>1</v>
      </c>
      <c r="ET171" s="73" t="n">
        <f aca="false">SUMIF($A$3:$EG$3,"=TE",$A171:$EG171)</f>
        <v>5</v>
      </c>
      <c r="EU171" s="73" t="n">
        <f aca="false">SUMIF($A$3:$EG$3,"=TH",$A171:$EG171)</f>
        <v>5</v>
      </c>
      <c r="EV171" s="73" t="n">
        <f aca="false">SUMIF($A$3:$EG$3,"=TF",$A171:$EG171)</f>
        <v>5</v>
      </c>
      <c r="XEG171" s="0"/>
      <c r="XEH171" s="0"/>
      <c r="XEI171" s="0"/>
      <c r="XEJ171" s="0"/>
      <c r="XEK171" s="0"/>
      <c r="XEL171" s="0"/>
      <c r="XEM171" s="0"/>
      <c r="XEN171" s="0"/>
      <c r="XEO171" s="0"/>
      <c r="XEP171" s="0"/>
      <c r="XEQ171" s="0"/>
      <c r="XER171" s="0"/>
      <c r="XES171" s="0"/>
      <c r="XET171" s="0"/>
      <c r="XEU171" s="0"/>
      <c r="XEV171" s="0"/>
      <c r="XEW171" s="0"/>
      <c r="XEX171" s="0"/>
      <c r="XEY171" s="0"/>
      <c r="XEZ171" s="0"/>
      <c r="XFA171" s="0"/>
      <c r="XFB171" s="0"/>
      <c r="XFC171" s="0"/>
      <c r="XFD171" s="74"/>
    </row>
    <row r="172" s="68" customFormat="true" ht="15" hidden="false" customHeight="false" outlineLevel="0" collapsed="false">
      <c r="A172" s="67" t="n">
        <f aca="false">A171+1</f>
        <v>168</v>
      </c>
      <c r="B172" s="68" t="s">
        <v>356</v>
      </c>
      <c r="C172" s="68" t="s">
        <v>534</v>
      </c>
      <c r="D172" s="68" t="s">
        <v>366</v>
      </c>
      <c r="E172" s="68" t="s">
        <v>367</v>
      </c>
      <c r="J172" s="69"/>
      <c r="K172" s="69" t="n">
        <v>1</v>
      </c>
      <c r="L172" s="69"/>
      <c r="M172" s="69" t="n">
        <f aca="false">SUM(J172:L172)</f>
        <v>1</v>
      </c>
      <c r="N172" s="69" t="n">
        <f aca="false">R172+V172+Z172</f>
        <v>2</v>
      </c>
      <c r="O172" s="69" t="n">
        <f aca="false">S172+W172+AA172</f>
        <v>10</v>
      </c>
      <c r="P172" s="69" t="n">
        <f aca="false">T172+X172+AB172</f>
        <v>9</v>
      </c>
      <c r="Q172" s="69" t="n">
        <f aca="false">U172+Y172+AC172</f>
        <v>9</v>
      </c>
      <c r="R172" s="69" t="n">
        <v>1</v>
      </c>
      <c r="S172" s="69" t="n">
        <v>5</v>
      </c>
      <c r="T172" s="69" t="n">
        <v>4</v>
      </c>
      <c r="U172" s="69" t="n">
        <v>4</v>
      </c>
      <c r="V172" s="69" t="n">
        <v>1</v>
      </c>
      <c r="W172" s="69" t="n">
        <v>5</v>
      </c>
      <c r="X172" s="69" t="n">
        <v>5</v>
      </c>
      <c r="Y172" s="69" t="n">
        <v>5</v>
      </c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69"/>
      <c r="CB172" s="69"/>
      <c r="CC172" s="69"/>
      <c r="CD172" s="69"/>
      <c r="CE172" s="69"/>
      <c r="CF172" s="69"/>
      <c r="CG172" s="69"/>
      <c r="CH172" s="69"/>
      <c r="CI172" s="69"/>
      <c r="CJ172" s="69"/>
      <c r="CK172" s="69"/>
      <c r="CL172" s="69"/>
      <c r="CM172" s="69"/>
      <c r="CN172" s="69"/>
      <c r="CO172" s="69"/>
      <c r="CP172" s="69"/>
      <c r="CQ172" s="69"/>
      <c r="CR172" s="69"/>
      <c r="CS172" s="69"/>
      <c r="CT172" s="69"/>
      <c r="CU172" s="69"/>
      <c r="CV172" s="69"/>
      <c r="CW172" s="69"/>
      <c r="CX172" s="69"/>
      <c r="CY172" s="69"/>
      <c r="CZ172" s="69"/>
      <c r="DA172" s="69"/>
      <c r="DB172" s="69"/>
      <c r="DC172" s="69"/>
      <c r="DD172" s="69"/>
      <c r="DE172" s="69"/>
      <c r="DF172" s="69"/>
      <c r="DG172" s="69"/>
      <c r="DH172" s="69"/>
      <c r="DI172" s="69"/>
      <c r="DJ172" s="69"/>
      <c r="DK172" s="69"/>
      <c r="DL172" s="69"/>
      <c r="DM172" s="69"/>
      <c r="DN172" s="69"/>
      <c r="DO172" s="69"/>
      <c r="DP172" s="69"/>
      <c r="DQ172" s="69"/>
      <c r="DR172" s="69"/>
      <c r="DS172" s="69"/>
      <c r="DT172" s="69"/>
      <c r="DU172" s="69"/>
      <c r="DV172" s="69"/>
      <c r="DW172" s="69"/>
      <c r="DX172" s="69"/>
      <c r="DY172" s="69"/>
      <c r="DZ172" s="69"/>
      <c r="EA172" s="69"/>
      <c r="EB172" s="69"/>
      <c r="EC172" s="69"/>
      <c r="ED172" s="69"/>
      <c r="EE172" s="69"/>
      <c r="EF172" s="69"/>
      <c r="EG172" s="69"/>
      <c r="EH172" s="69" t="n">
        <f aca="false">SUM(I172:L172)</f>
        <v>1</v>
      </c>
      <c r="EI172" s="69" t="n">
        <f aca="false">SUMIF($N$3:$EG$3,"=TF",$N172:$EG172)</f>
        <v>9</v>
      </c>
      <c r="EJ172" s="69" t="str">
        <f aca="false">IF($B172=$B173,"",SUMIF($B$5:$B$287,$B172,$EI$5:$EI$287))</f>
        <v/>
      </c>
      <c r="EK172" s="59" t="n">
        <f aca="false">IF(SUMIF($B$5:$B$287,$B172,$EI$5:$EI$287)=0,"", EI172/SUMIF($B$5:$B$287,$B172,$EI$5:$EI$287))</f>
        <v>0.00139082058414465</v>
      </c>
      <c r="EL172" s="60" t="n">
        <f aca="false">IF(EH172=0, "", EI172/EH172)</f>
        <v>9</v>
      </c>
      <c r="EM172" s="68" t="str">
        <f aca="false">B172</f>
        <v>Orange</v>
      </c>
      <c r="EN172" s="68" t="e">
        <f aca="false">EN171+1</f>
        <v>#VALUE!</v>
      </c>
      <c r="ER172" s="69" t="n">
        <f aca="false">SUMIF($A$3:$EG$3,"=TN",$A172:$EG172)</f>
        <v>2</v>
      </c>
      <c r="ES172" s="69" t="n">
        <f aca="false">M172</f>
        <v>1</v>
      </c>
      <c r="ET172" s="69" t="n">
        <f aca="false">SUMIF($A$3:$EG$3,"=TE",$A172:$EG172)</f>
        <v>10</v>
      </c>
      <c r="EU172" s="69" t="n">
        <f aca="false">SUMIF($A$3:$EG$3,"=TH",$A172:$EG172)</f>
        <v>9</v>
      </c>
      <c r="EV172" s="69" t="n">
        <f aca="false">SUMIF($A$3:$EG$3,"=TF",$A172:$EG172)</f>
        <v>9</v>
      </c>
      <c r="XEG172" s="0"/>
      <c r="XEH172" s="0"/>
      <c r="XEI172" s="0"/>
      <c r="XEJ172" s="0"/>
      <c r="XEK172" s="0"/>
      <c r="XEL172" s="0"/>
      <c r="XEM172" s="0"/>
      <c r="XEN172" s="0"/>
      <c r="XEO172" s="0"/>
      <c r="XEP172" s="0"/>
      <c r="XEQ172" s="0"/>
      <c r="XER172" s="0"/>
      <c r="XES172" s="0"/>
      <c r="XET172" s="0"/>
      <c r="XEU172" s="0"/>
      <c r="XEV172" s="0"/>
      <c r="XEW172" s="0"/>
      <c r="XEX172" s="0"/>
      <c r="XEY172" s="0"/>
      <c r="XEZ172" s="0"/>
      <c r="XFA172" s="0"/>
      <c r="XFB172" s="0"/>
      <c r="XFC172" s="0"/>
      <c r="XFD172" s="70"/>
    </row>
    <row r="173" s="72" customFormat="true" ht="15" hidden="false" customHeight="false" outlineLevel="0" collapsed="false">
      <c r="A173" s="71" t="n">
        <f aca="false">A172+1</f>
        <v>169</v>
      </c>
      <c r="B173" s="72" t="s">
        <v>356</v>
      </c>
      <c r="C173" s="72" t="s">
        <v>535</v>
      </c>
      <c r="D173" s="72" t="s">
        <v>536</v>
      </c>
      <c r="E173" s="72" t="s">
        <v>537</v>
      </c>
      <c r="J173" s="73"/>
      <c r="K173" s="73" t="n">
        <v>4</v>
      </c>
      <c r="L173" s="73"/>
      <c r="M173" s="73" t="n">
        <f aca="false">SUM(J173:L173)</f>
        <v>4</v>
      </c>
      <c r="N173" s="73" t="n">
        <f aca="false">R173+V173+Z173</f>
        <v>5</v>
      </c>
      <c r="O173" s="73" t="n">
        <f aca="false">S173+W173+AA173</f>
        <v>23</v>
      </c>
      <c r="P173" s="73" t="n">
        <f aca="false">T173+X173+AB173</f>
        <v>22</v>
      </c>
      <c r="Q173" s="73" t="n">
        <f aca="false">U173+Y173+AC173</f>
        <v>21</v>
      </c>
      <c r="R173" s="73" t="n">
        <v>4</v>
      </c>
      <c r="S173" s="73" t="n">
        <v>18</v>
      </c>
      <c r="T173" s="73" t="n">
        <v>17</v>
      </c>
      <c r="U173" s="73" t="n">
        <v>16</v>
      </c>
      <c r="V173" s="73" t="n">
        <v>1</v>
      </c>
      <c r="W173" s="73" t="n">
        <v>5</v>
      </c>
      <c r="X173" s="73" t="n">
        <v>5</v>
      </c>
      <c r="Y173" s="73" t="n">
        <v>5</v>
      </c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  <c r="CD173" s="73"/>
      <c r="CE173" s="73"/>
      <c r="CF173" s="73"/>
      <c r="CG173" s="73"/>
      <c r="CH173" s="73"/>
      <c r="CI173" s="73"/>
      <c r="CJ173" s="73"/>
      <c r="CK173" s="73"/>
      <c r="CL173" s="73"/>
      <c r="CM173" s="73"/>
      <c r="CN173" s="73"/>
      <c r="CO173" s="73"/>
      <c r="CP173" s="73"/>
      <c r="CQ173" s="73"/>
      <c r="CR173" s="73"/>
      <c r="CS173" s="73"/>
      <c r="CT173" s="73"/>
      <c r="CU173" s="73"/>
      <c r="CV173" s="73"/>
      <c r="CW173" s="73"/>
      <c r="CX173" s="73"/>
      <c r="CY173" s="73"/>
      <c r="CZ173" s="73"/>
      <c r="DA173" s="73"/>
      <c r="DB173" s="73"/>
      <c r="DC173" s="73"/>
      <c r="DD173" s="73"/>
      <c r="DE173" s="73"/>
      <c r="DF173" s="73"/>
      <c r="DG173" s="73"/>
      <c r="DH173" s="73"/>
      <c r="DI173" s="73"/>
      <c r="DJ173" s="73"/>
      <c r="DK173" s="73"/>
      <c r="DL173" s="73"/>
      <c r="DM173" s="73"/>
      <c r="DN173" s="73"/>
      <c r="DO173" s="73"/>
      <c r="DP173" s="73"/>
      <c r="DQ173" s="73"/>
      <c r="DR173" s="73"/>
      <c r="DS173" s="73"/>
      <c r="DT173" s="73"/>
      <c r="DU173" s="73"/>
      <c r="DV173" s="73"/>
      <c r="DW173" s="73"/>
      <c r="DX173" s="73"/>
      <c r="DY173" s="73"/>
      <c r="DZ173" s="73"/>
      <c r="EA173" s="73"/>
      <c r="EB173" s="73"/>
      <c r="EC173" s="73"/>
      <c r="ED173" s="73"/>
      <c r="EE173" s="73"/>
      <c r="EF173" s="73"/>
      <c r="EG173" s="73"/>
      <c r="EH173" s="73" t="n">
        <f aca="false">SUM(I173:L173)</f>
        <v>4</v>
      </c>
      <c r="EI173" s="73" t="n">
        <f aca="false">SUMIF($N$3:$EG$3,"=TF",$N173:$EG173)</f>
        <v>21</v>
      </c>
      <c r="EJ173" s="73" t="str">
        <f aca="false">IF($B173=$B174,"",SUMIF($B$5:$B$287,$B173,$EI$5:$EI$287))</f>
        <v/>
      </c>
      <c r="EK173" s="59" t="n">
        <f aca="false">IF(SUMIF($B$5:$B$287,$B173,$EI$5:$EI$287)=0,"", EI173/SUMIF($B$5:$B$287,$B173,$EI$5:$EI$287))</f>
        <v>0.00324524802967084</v>
      </c>
      <c r="EL173" s="60" t="n">
        <f aca="false">IF(EH173=0, "", EI173/EH173)</f>
        <v>5.25</v>
      </c>
      <c r="EM173" s="72" t="str">
        <f aca="false">B173</f>
        <v>Orange</v>
      </c>
      <c r="EN173" s="72" t="e">
        <f aca="false">EN172+1</f>
        <v>#VALUE!</v>
      </c>
      <c r="ER173" s="73" t="n">
        <f aca="false">SUMIF($A$3:$EG$3,"=TN",$A173:$EG173)</f>
        <v>5</v>
      </c>
      <c r="ES173" s="73" t="n">
        <f aca="false">M173</f>
        <v>4</v>
      </c>
      <c r="ET173" s="73" t="n">
        <f aca="false">SUMIF($A$3:$EG$3,"=TE",$A173:$EG173)</f>
        <v>23</v>
      </c>
      <c r="EU173" s="73" t="n">
        <f aca="false">SUMIF($A$3:$EG$3,"=TH",$A173:$EG173)</f>
        <v>22</v>
      </c>
      <c r="EV173" s="73" t="n">
        <f aca="false">SUMIF($A$3:$EG$3,"=TF",$A173:$EG173)</f>
        <v>21</v>
      </c>
      <c r="XEG173" s="0"/>
      <c r="XEH173" s="0"/>
      <c r="XEI173" s="0"/>
      <c r="XEJ173" s="0"/>
      <c r="XEK173" s="0"/>
      <c r="XEL173" s="0"/>
      <c r="XEM173" s="0"/>
      <c r="XEN173" s="0"/>
      <c r="XEO173" s="0"/>
      <c r="XEP173" s="0"/>
      <c r="XEQ173" s="0"/>
      <c r="XER173" s="0"/>
      <c r="XES173" s="0"/>
      <c r="XET173" s="0"/>
      <c r="XEU173" s="0"/>
      <c r="XEV173" s="0"/>
      <c r="XEW173" s="0"/>
      <c r="XEX173" s="0"/>
      <c r="XEY173" s="0"/>
      <c r="XEZ173" s="0"/>
      <c r="XFA173" s="0"/>
      <c r="XFB173" s="0"/>
      <c r="XFC173" s="0"/>
      <c r="XFD173" s="74"/>
    </row>
    <row r="174" s="68" customFormat="true" ht="15" hidden="false" customHeight="false" outlineLevel="0" collapsed="false">
      <c r="A174" s="67" t="n">
        <f aca="false">A173+1</f>
        <v>170</v>
      </c>
      <c r="B174" s="68" t="s">
        <v>356</v>
      </c>
      <c r="C174" s="68" t="s">
        <v>538</v>
      </c>
      <c r="D174" s="68" t="s">
        <v>539</v>
      </c>
      <c r="E174" s="68" t="s">
        <v>540</v>
      </c>
      <c r="J174" s="69"/>
      <c r="K174" s="69" t="n">
        <v>2</v>
      </c>
      <c r="L174" s="69"/>
      <c r="M174" s="69" t="n">
        <f aca="false">SUM(J174:L174)</f>
        <v>2</v>
      </c>
      <c r="N174" s="69" t="n">
        <f aca="false">R174+V174+Z174</f>
        <v>6</v>
      </c>
      <c r="O174" s="69" t="n">
        <f aca="false">S174+W174+AA174</f>
        <v>8</v>
      </c>
      <c r="P174" s="69" t="n">
        <f aca="false">T174+X174+AB174</f>
        <v>0</v>
      </c>
      <c r="Q174" s="69" t="n">
        <f aca="false">U174+Y174+AC174</f>
        <v>0</v>
      </c>
      <c r="R174" s="69" t="n">
        <v>6</v>
      </c>
      <c r="S174" s="69" t="n">
        <v>8</v>
      </c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69"/>
      <c r="CB174" s="69"/>
      <c r="CC174" s="69"/>
      <c r="CD174" s="69"/>
      <c r="CE174" s="69"/>
      <c r="CF174" s="69"/>
      <c r="CG174" s="69"/>
      <c r="CH174" s="69"/>
      <c r="CI174" s="69"/>
      <c r="CJ174" s="69"/>
      <c r="CK174" s="69"/>
      <c r="CL174" s="69"/>
      <c r="CM174" s="69"/>
      <c r="CN174" s="69"/>
      <c r="CO174" s="69"/>
      <c r="CP174" s="69"/>
      <c r="CQ174" s="69"/>
      <c r="CR174" s="69"/>
      <c r="CS174" s="69"/>
      <c r="CT174" s="69"/>
      <c r="CU174" s="69"/>
      <c r="CV174" s="69"/>
      <c r="CW174" s="69"/>
      <c r="CX174" s="69"/>
      <c r="CY174" s="69"/>
      <c r="CZ174" s="69"/>
      <c r="DA174" s="69"/>
      <c r="DB174" s="69"/>
      <c r="DC174" s="69"/>
      <c r="DD174" s="69"/>
      <c r="DE174" s="69"/>
      <c r="DF174" s="69"/>
      <c r="DG174" s="69"/>
      <c r="DH174" s="69"/>
      <c r="DI174" s="69"/>
      <c r="DJ174" s="69"/>
      <c r="DK174" s="69"/>
      <c r="DL174" s="69"/>
      <c r="DM174" s="69"/>
      <c r="DN174" s="69"/>
      <c r="DO174" s="69"/>
      <c r="DP174" s="69"/>
      <c r="DQ174" s="69"/>
      <c r="DR174" s="69"/>
      <c r="DS174" s="69"/>
      <c r="DT174" s="69"/>
      <c r="DU174" s="69"/>
      <c r="DV174" s="69"/>
      <c r="DW174" s="69"/>
      <c r="DX174" s="69"/>
      <c r="DY174" s="69"/>
      <c r="DZ174" s="69"/>
      <c r="EA174" s="69"/>
      <c r="EB174" s="69"/>
      <c r="EC174" s="69"/>
      <c r="ED174" s="69"/>
      <c r="EE174" s="69"/>
      <c r="EF174" s="69"/>
      <c r="EG174" s="69"/>
      <c r="EH174" s="69" t="n">
        <f aca="false">SUM(I174:L174)</f>
        <v>2</v>
      </c>
      <c r="EI174" s="69" t="n">
        <f aca="false">SUMIF($N$3:$EG$3,"=TF",$N174:$EG174)</f>
        <v>0</v>
      </c>
      <c r="EJ174" s="69" t="str">
        <f aca="false">IF($B174=$B175,"",SUMIF($B$5:$B$287,$B174,$EI$5:$EI$287))</f>
        <v/>
      </c>
      <c r="EK174" s="59" t="n">
        <f aca="false">IF(SUMIF($B$5:$B$287,$B174,$EI$5:$EI$287)=0,"", EI174/SUMIF($B$5:$B$287,$B174,$EI$5:$EI$287))</f>
        <v>0</v>
      </c>
      <c r="EL174" s="60" t="n">
        <f aca="false">IF(EH174=0, "", EI174/EH174)</f>
        <v>0</v>
      </c>
      <c r="EM174" s="68" t="str">
        <f aca="false">B174</f>
        <v>Orange</v>
      </c>
      <c r="EN174" s="68" t="e">
        <f aca="false">EN173+1</f>
        <v>#VALUE!</v>
      </c>
      <c r="ER174" s="69" t="n">
        <f aca="false">SUMIF($A$3:$EG$3,"=TN",$A174:$EG174)</f>
        <v>6</v>
      </c>
      <c r="ES174" s="69" t="n">
        <f aca="false">M174</f>
        <v>2</v>
      </c>
      <c r="ET174" s="69" t="n">
        <f aca="false">SUMIF($A$3:$EG$3,"=TE",$A174:$EG174)</f>
        <v>8</v>
      </c>
      <c r="EU174" s="69" t="n">
        <f aca="false">SUMIF($A$3:$EG$3,"=TH",$A174:$EG174)</f>
        <v>0</v>
      </c>
      <c r="EV174" s="69" t="n">
        <f aca="false">SUMIF($A$3:$EG$3,"=TF",$A174:$EG174)</f>
        <v>0</v>
      </c>
      <c r="XEG174" s="0"/>
      <c r="XEH174" s="0"/>
      <c r="XEI174" s="0"/>
      <c r="XEJ174" s="0"/>
      <c r="XEK174" s="0"/>
      <c r="XEL174" s="0"/>
      <c r="XEM174" s="0"/>
      <c r="XEN174" s="0"/>
      <c r="XEO174" s="0"/>
      <c r="XEP174" s="0"/>
      <c r="XEQ174" s="0"/>
      <c r="XER174" s="0"/>
      <c r="XES174" s="0"/>
      <c r="XET174" s="0"/>
      <c r="XEU174" s="0"/>
      <c r="XEV174" s="0"/>
      <c r="XEW174" s="0"/>
      <c r="XEX174" s="0"/>
      <c r="XEY174" s="0"/>
      <c r="XEZ174" s="0"/>
      <c r="XFA174" s="0"/>
      <c r="XFB174" s="0"/>
      <c r="XFC174" s="0"/>
      <c r="XFD174" s="70"/>
    </row>
    <row r="175" s="72" customFormat="true" ht="15" hidden="false" customHeight="false" outlineLevel="0" collapsed="false">
      <c r="A175" s="71" t="n">
        <f aca="false">A174+1</f>
        <v>171</v>
      </c>
      <c r="B175" s="72" t="s">
        <v>356</v>
      </c>
      <c r="C175" s="72" t="s">
        <v>541</v>
      </c>
      <c r="D175" s="72" t="s">
        <v>542</v>
      </c>
      <c r="E175" s="72" t="s">
        <v>543</v>
      </c>
      <c r="J175" s="73"/>
      <c r="K175" s="73" t="n">
        <v>4</v>
      </c>
      <c r="L175" s="73"/>
      <c r="M175" s="73" t="n">
        <f aca="false">SUM(J175:L175)</f>
        <v>4</v>
      </c>
      <c r="N175" s="73" t="n">
        <f aca="false">R175+V175+Z175</f>
        <v>6</v>
      </c>
      <c r="O175" s="73" t="n">
        <f aca="false">S175+W175+AA175</f>
        <v>30</v>
      </c>
      <c r="P175" s="73" t="n">
        <f aca="false">T175+X175+AB175</f>
        <v>30</v>
      </c>
      <c r="Q175" s="73" t="n">
        <f aca="false">U175+Y175+AC175</f>
        <v>20</v>
      </c>
      <c r="R175" s="73" t="n">
        <v>4</v>
      </c>
      <c r="S175" s="73" t="n">
        <v>20</v>
      </c>
      <c r="T175" s="73" t="n">
        <v>20</v>
      </c>
      <c r="U175" s="73" t="n">
        <v>20</v>
      </c>
      <c r="V175" s="73" t="n">
        <v>2</v>
      </c>
      <c r="W175" s="73" t="n">
        <v>10</v>
      </c>
      <c r="X175" s="73" t="n">
        <v>10</v>
      </c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  <c r="CD175" s="73"/>
      <c r="CE175" s="73"/>
      <c r="CF175" s="73"/>
      <c r="CG175" s="73"/>
      <c r="CH175" s="73"/>
      <c r="CI175" s="73"/>
      <c r="CJ175" s="73"/>
      <c r="CK175" s="73"/>
      <c r="CL175" s="73"/>
      <c r="CM175" s="73"/>
      <c r="CN175" s="73"/>
      <c r="CO175" s="73"/>
      <c r="CP175" s="73"/>
      <c r="CQ175" s="73"/>
      <c r="CR175" s="73"/>
      <c r="CS175" s="73"/>
      <c r="CT175" s="73"/>
      <c r="CU175" s="73"/>
      <c r="CV175" s="73"/>
      <c r="CW175" s="73"/>
      <c r="CX175" s="73"/>
      <c r="CY175" s="73"/>
      <c r="CZ175" s="73"/>
      <c r="DA175" s="73"/>
      <c r="DB175" s="73"/>
      <c r="DC175" s="73"/>
      <c r="DD175" s="73"/>
      <c r="DE175" s="73"/>
      <c r="DF175" s="73"/>
      <c r="DG175" s="73"/>
      <c r="DH175" s="73"/>
      <c r="DI175" s="73"/>
      <c r="DJ175" s="73"/>
      <c r="DK175" s="73"/>
      <c r="DL175" s="73"/>
      <c r="DM175" s="73"/>
      <c r="DN175" s="73"/>
      <c r="DO175" s="73"/>
      <c r="DP175" s="73"/>
      <c r="DQ175" s="73"/>
      <c r="DR175" s="73"/>
      <c r="DS175" s="73"/>
      <c r="DT175" s="73"/>
      <c r="DU175" s="73"/>
      <c r="DV175" s="73"/>
      <c r="DW175" s="73"/>
      <c r="DX175" s="73"/>
      <c r="DY175" s="73"/>
      <c r="DZ175" s="73"/>
      <c r="EA175" s="73"/>
      <c r="EB175" s="73"/>
      <c r="EC175" s="73"/>
      <c r="ED175" s="73"/>
      <c r="EE175" s="73"/>
      <c r="EF175" s="73"/>
      <c r="EG175" s="73"/>
      <c r="EH175" s="73" t="n">
        <f aca="false">SUM(I175:L175)</f>
        <v>4</v>
      </c>
      <c r="EI175" s="73" t="n">
        <f aca="false">SUMIF($N$3:$EG$3,"=TF",$N175:$EG175)</f>
        <v>20</v>
      </c>
      <c r="EJ175" s="73" t="str">
        <f aca="false">IF($B175=$B176,"",SUMIF($B$5:$B$287,$B175,$EI$5:$EI$287))</f>
        <v/>
      </c>
      <c r="EK175" s="59" t="n">
        <f aca="false">IF(SUMIF($B$5:$B$287,$B175,$EI$5:$EI$287)=0,"", EI175/SUMIF($B$5:$B$287,$B175,$EI$5:$EI$287))</f>
        <v>0.00309071240921032</v>
      </c>
      <c r="EL175" s="60" t="n">
        <f aca="false">IF(EH175=0, "", EI175/EH175)</f>
        <v>5</v>
      </c>
      <c r="EM175" s="72" t="str">
        <f aca="false">B175</f>
        <v>Orange</v>
      </c>
      <c r="EN175" s="72" t="e">
        <f aca="false">EN174+1</f>
        <v>#VALUE!</v>
      </c>
      <c r="ER175" s="73" t="n">
        <f aca="false">SUMIF($A$3:$EG$3,"=TN",$A175:$EG175)</f>
        <v>6</v>
      </c>
      <c r="ES175" s="73" t="n">
        <f aca="false">M175</f>
        <v>4</v>
      </c>
      <c r="ET175" s="73" t="n">
        <f aca="false">SUMIF($A$3:$EG$3,"=TE",$A175:$EG175)</f>
        <v>30</v>
      </c>
      <c r="EU175" s="73" t="n">
        <f aca="false">SUMIF($A$3:$EG$3,"=TH",$A175:$EG175)</f>
        <v>30</v>
      </c>
      <c r="EV175" s="73" t="n">
        <f aca="false">SUMIF($A$3:$EG$3,"=TF",$A175:$EG175)</f>
        <v>20</v>
      </c>
      <c r="XEG175" s="0"/>
      <c r="XEH175" s="0"/>
      <c r="XEI175" s="0"/>
      <c r="XEJ175" s="0"/>
      <c r="XEK175" s="0"/>
      <c r="XEL175" s="0"/>
      <c r="XEM175" s="0"/>
      <c r="XEN175" s="0"/>
      <c r="XEO175" s="0"/>
      <c r="XEP175" s="0"/>
      <c r="XEQ175" s="0"/>
      <c r="XER175" s="0"/>
      <c r="XES175" s="0"/>
      <c r="XET175" s="0"/>
      <c r="XEU175" s="0"/>
      <c r="XEV175" s="0"/>
      <c r="XEW175" s="0"/>
      <c r="XEX175" s="0"/>
      <c r="XEY175" s="0"/>
      <c r="XEZ175" s="0"/>
      <c r="XFA175" s="0"/>
      <c r="XFB175" s="0"/>
      <c r="XFC175" s="0"/>
      <c r="XFD175" s="74"/>
    </row>
    <row r="176" s="68" customFormat="true" ht="15" hidden="false" customHeight="false" outlineLevel="0" collapsed="false">
      <c r="A176" s="67" t="n">
        <f aca="false">A175+1</f>
        <v>172</v>
      </c>
      <c r="B176" s="68" t="s">
        <v>356</v>
      </c>
      <c r="C176" s="68" t="s">
        <v>544</v>
      </c>
      <c r="D176" s="68" t="s">
        <v>222</v>
      </c>
      <c r="E176" s="68" t="s">
        <v>223</v>
      </c>
      <c r="J176" s="69"/>
      <c r="K176" s="69" t="n">
        <v>21</v>
      </c>
      <c r="L176" s="69"/>
      <c r="M176" s="69" t="n">
        <f aca="false">SUM(J176:L176)</f>
        <v>21</v>
      </c>
      <c r="N176" s="69" t="n">
        <f aca="false">R176+V176+Z176</f>
        <v>36</v>
      </c>
      <c r="O176" s="69" t="n">
        <f aca="false">S176+W176+AA176</f>
        <v>175</v>
      </c>
      <c r="P176" s="69" t="n">
        <f aca="false">T176+X176+AB176</f>
        <v>150</v>
      </c>
      <c r="Q176" s="69" t="n">
        <f aca="false">U176+Y176+AC176</f>
        <v>145</v>
      </c>
      <c r="R176" s="69" t="n">
        <v>21</v>
      </c>
      <c r="S176" s="69" t="n">
        <v>107</v>
      </c>
      <c r="T176" s="69" t="n">
        <v>93</v>
      </c>
      <c r="U176" s="69" t="n">
        <v>89</v>
      </c>
      <c r="V176" s="69" t="n">
        <v>14</v>
      </c>
      <c r="W176" s="69" t="n">
        <v>64</v>
      </c>
      <c r="X176" s="69" t="n">
        <v>53</v>
      </c>
      <c r="Y176" s="69" t="n">
        <v>52</v>
      </c>
      <c r="Z176" s="69" t="n">
        <v>1</v>
      </c>
      <c r="AA176" s="69" t="n">
        <v>4</v>
      </c>
      <c r="AB176" s="69" t="n">
        <v>4</v>
      </c>
      <c r="AC176" s="69" t="n">
        <v>4</v>
      </c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69"/>
      <c r="CB176" s="69"/>
      <c r="CC176" s="69"/>
      <c r="CD176" s="69"/>
      <c r="CE176" s="69"/>
      <c r="CF176" s="69"/>
      <c r="CG176" s="69"/>
      <c r="CH176" s="69"/>
      <c r="CI176" s="69"/>
      <c r="CJ176" s="69"/>
      <c r="CK176" s="69"/>
      <c r="CL176" s="69"/>
      <c r="CM176" s="69"/>
      <c r="CN176" s="69"/>
      <c r="CO176" s="69"/>
      <c r="CP176" s="69"/>
      <c r="CQ176" s="69"/>
      <c r="CR176" s="69"/>
      <c r="CS176" s="69"/>
      <c r="CT176" s="69"/>
      <c r="CU176" s="69"/>
      <c r="CV176" s="69"/>
      <c r="CW176" s="69"/>
      <c r="CX176" s="69"/>
      <c r="CY176" s="69"/>
      <c r="CZ176" s="69"/>
      <c r="DA176" s="69"/>
      <c r="DB176" s="69"/>
      <c r="DC176" s="69"/>
      <c r="DD176" s="69"/>
      <c r="DE176" s="69"/>
      <c r="DF176" s="69"/>
      <c r="DG176" s="69"/>
      <c r="DH176" s="69"/>
      <c r="DI176" s="69"/>
      <c r="DJ176" s="69"/>
      <c r="DK176" s="69"/>
      <c r="DL176" s="69"/>
      <c r="DM176" s="69"/>
      <c r="DN176" s="69"/>
      <c r="DO176" s="69"/>
      <c r="DP176" s="69"/>
      <c r="DQ176" s="69"/>
      <c r="DR176" s="69"/>
      <c r="DS176" s="69"/>
      <c r="DT176" s="69"/>
      <c r="DU176" s="69"/>
      <c r="DV176" s="69"/>
      <c r="DW176" s="69"/>
      <c r="DX176" s="69"/>
      <c r="DY176" s="69"/>
      <c r="DZ176" s="69"/>
      <c r="EA176" s="69"/>
      <c r="EB176" s="69"/>
      <c r="EC176" s="69"/>
      <c r="ED176" s="69"/>
      <c r="EE176" s="69"/>
      <c r="EF176" s="69"/>
      <c r="EG176" s="69"/>
      <c r="EH176" s="69" t="n">
        <f aca="false">SUM(I176:L176)</f>
        <v>21</v>
      </c>
      <c r="EI176" s="69" t="n">
        <f aca="false">SUMIF($N$3:$EG$3,"=TF",$N176:$EG176)</f>
        <v>145</v>
      </c>
      <c r="EJ176" s="69" t="str">
        <f aca="false">IF($B176=$B177,"",SUMIF($B$5:$B$287,$B176,$EI$5:$EI$287))</f>
        <v/>
      </c>
      <c r="EK176" s="59" t="n">
        <f aca="false">IF(SUMIF($B$5:$B$287,$B176,$EI$5:$EI$287)=0,"", EI176/SUMIF($B$5:$B$287,$B176,$EI$5:$EI$287))</f>
        <v>0.0224076649667748</v>
      </c>
      <c r="EL176" s="60" t="n">
        <f aca="false">IF(EH176=0, "", EI176/EH176)</f>
        <v>6.90476190476191</v>
      </c>
      <c r="EM176" s="68" t="str">
        <f aca="false">B176</f>
        <v>Orange</v>
      </c>
      <c r="EN176" s="68" t="e">
        <f aca="false">EN175+1</f>
        <v>#VALUE!</v>
      </c>
      <c r="EP176" s="68" t="s">
        <v>545</v>
      </c>
      <c r="ER176" s="69" t="n">
        <f aca="false">SUMIF($A$3:$EG$3,"=TN",$A176:$EG176)</f>
        <v>36</v>
      </c>
      <c r="ES176" s="69" t="n">
        <f aca="false">M176</f>
        <v>21</v>
      </c>
      <c r="ET176" s="69" t="n">
        <f aca="false">SUMIF($A$3:$EG$3,"=TE",$A176:$EG176)</f>
        <v>175</v>
      </c>
      <c r="EU176" s="69" t="n">
        <f aca="false">SUMIF($A$3:$EG$3,"=TH",$A176:$EG176)</f>
        <v>150</v>
      </c>
      <c r="EV176" s="69" t="n">
        <f aca="false">SUMIF($A$3:$EG$3,"=TF",$A176:$EG176)</f>
        <v>145</v>
      </c>
      <c r="XEG176" s="0"/>
      <c r="XEH176" s="0"/>
      <c r="XEI176" s="0"/>
      <c r="XEJ176" s="0"/>
      <c r="XEK176" s="0"/>
      <c r="XEL176" s="0"/>
      <c r="XEM176" s="0"/>
      <c r="XEN176" s="0"/>
      <c r="XEO176" s="0"/>
      <c r="XEP176" s="0"/>
      <c r="XEQ176" s="0"/>
      <c r="XER176" s="0"/>
      <c r="XES176" s="0"/>
      <c r="XET176" s="0"/>
      <c r="XEU176" s="0"/>
      <c r="XEV176" s="0"/>
      <c r="XEW176" s="0"/>
      <c r="XEX176" s="0"/>
      <c r="XEY176" s="0"/>
      <c r="XEZ176" s="0"/>
      <c r="XFA176" s="0"/>
      <c r="XFB176" s="0"/>
      <c r="XFC176" s="0"/>
      <c r="XFD176" s="70"/>
    </row>
    <row r="177" s="72" customFormat="true" ht="15" hidden="false" customHeight="false" outlineLevel="0" collapsed="false">
      <c r="A177" s="71" t="n">
        <f aca="false">A176+1</f>
        <v>173</v>
      </c>
      <c r="B177" s="72" t="s">
        <v>356</v>
      </c>
      <c r="C177" s="72" t="s">
        <v>546</v>
      </c>
      <c r="D177" s="72" t="s">
        <v>513</v>
      </c>
      <c r="E177" s="72" t="s">
        <v>514</v>
      </c>
      <c r="J177" s="73"/>
      <c r="K177" s="73" t="n">
        <v>2</v>
      </c>
      <c r="L177" s="73"/>
      <c r="M177" s="73" t="n">
        <f aca="false">SUM(J177:L177)</f>
        <v>2</v>
      </c>
      <c r="N177" s="73" t="n">
        <f aca="false">R177+V177+Z177</f>
        <v>1</v>
      </c>
      <c r="O177" s="73" t="n">
        <f aca="false">S177+W177+AA177</f>
        <v>5</v>
      </c>
      <c r="P177" s="73" t="n">
        <f aca="false">T177+X177+AB177</f>
        <v>4</v>
      </c>
      <c r="Q177" s="73" t="n">
        <f aca="false">U177+Y177+AC177</f>
        <v>3</v>
      </c>
      <c r="R177" s="73" t="n">
        <v>1</v>
      </c>
      <c r="S177" s="73" t="n">
        <v>5</v>
      </c>
      <c r="T177" s="73" t="n">
        <v>4</v>
      </c>
      <c r="U177" s="73" t="n">
        <v>3</v>
      </c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  <c r="CD177" s="73"/>
      <c r="CE177" s="73"/>
      <c r="CF177" s="73"/>
      <c r="CG177" s="73"/>
      <c r="CH177" s="73"/>
      <c r="CI177" s="73"/>
      <c r="CJ177" s="73"/>
      <c r="CK177" s="73"/>
      <c r="CL177" s="73"/>
      <c r="CM177" s="73"/>
      <c r="CN177" s="73"/>
      <c r="CO177" s="73"/>
      <c r="CP177" s="73"/>
      <c r="CQ177" s="73"/>
      <c r="CR177" s="73"/>
      <c r="CS177" s="73"/>
      <c r="CT177" s="73"/>
      <c r="CU177" s="73"/>
      <c r="CV177" s="73"/>
      <c r="CW177" s="73"/>
      <c r="CX177" s="73"/>
      <c r="CY177" s="73"/>
      <c r="CZ177" s="73"/>
      <c r="DA177" s="73"/>
      <c r="DB177" s="73"/>
      <c r="DC177" s="73"/>
      <c r="DD177" s="73"/>
      <c r="DE177" s="73"/>
      <c r="DF177" s="73"/>
      <c r="DG177" s="73"/>
      <c r="DH177" s="73"/>
      <c r="DI177" s="73"/>
      <c r="DJ177" s="73"/>
      <c r="DK177" s="73"/>
      <c r="DL177" s="73"/>
      <c r="DM177" s="73"/>
      <c r="DN177" s="73"/>
      <c r="DO177" s="73"/>
      <c r="DP177" s="73"/>
      <c r="DQ177" s="73"/>
      <c r="DR177" s="73"/>
      <c r="DS177" s="73"/>
      <c r="DT177" s="73"/>
      <c r="DU177" s="73"/>
      <c r="DV177" s="73"/>
      <c r="DW177" s="73"/>
      <c r="DX177" s="73"/>
      <c r="DY177" s="73"/>
      <c r="DZ177" s="73"/>
      <c r="EA177" s="73"/>
      <c r="EB177" s="73"/>
      <c r="EC177" s="73"/>
      <c r="ED177" s="73"/>
      <c r="EE177" s="73"/>
      <c r="EF177" s="73"/>
      <c r="EG177" s="73"/>
      <c r="EH177" s="73" t="n">
        <f aca="false">SUM(I177:L177)</f>
        <v>2</v>
      </c>
      <c r="EI177" s="73" t="n">
        <f aca="false">SUMIF($N$3:$EG$3,"=TF",$N177:$EG177)</f>
        <v>3</v>
      </c>
      <c r="EJ177" s="73" t="str">
        <f aca="false">IF($B177=$B178,"",SUMIF($B$5:$B$287,$B177,$EI$5:$EI$287))</f>
        <v/>
      </c>
      <c r="EK177" s="59" t="n">
        <f aca="false">IF(SUMIF($B$5:$B$287,$B177,$EI$5:$EI$287)=0,"", EI177/SUMIF($B$5:$B$287,$B177,$EI$5:$EI$287))</f>
        <v>0.000463606861381548</v>
      </c>
      <c r="EL177" s="60" t="n">
        <f aca="false">IF(EH177=0, "", EI177/EH177)</f>
        <v>1.5</v>
      </c>
      <c r="EM177" s="72" t="str">
        <f aca="false">B177</f>
        <v>Orange</v>
      </c>
      <c r="EN177" s="72" t="e">
        <f aca="false">EN176+1</f>
        <v>#VALUE!</v>
      </c>
      <c r="ER177" s="73" t="n">
        <f aca="false">SUMIF($A$3:$EG$3,"=TN",$A177:$EG177)</f>
        <v>1</v>
      </c>
      <c r="ES177" s="73" t="n">
        <f aca="false">M177</f>
        <v>2</v>
      </c>
      <c r="ET177" s="73" t="n">
        <f aca="false">SUMIF($A$3:$EG$3,"=TE",$A177:$EG177)</f>
        <v>5</v>
      </c>
      <c r="EU177" s="73" t="n">
        <f aca="false">SUMIF($A$3:$EG$3,"=TH",$A177:$EG177)</f>
        <v>4</v>
      </c>
      <c r="EV177" s="73" t="n">
        <f aca="false">SUMIF($A$3:$EG$3,"=TF",$A177:$EG177)</f>
        <v>3</v>
      </c>
      <c r="XEG177" s="0"/>
      <c r="XEH177" s="0"/>
      <c r="XEI177" s="0"/>
      <c r="XEJ177" s="0"/>
      <c r="XEK177" s="0"/>
      <c r="XEL177" s="0"/>
      <c r="XEM177" s="0"/>
      <c r="XEN177" s="0"/>
      <c r="XEO177" s="0"/>
      <c r="XEP177" s="0"/>
      <c r="XEQ177" s="0"/>
      <c r="XER177" s="0"/>
      <c r="XES177" s="0"/>
      <c r="XET177" s="0"/>
      <c r="XEU177" s="0"/>
      <c r="XEV177" s="0"/>
      <c r="XEW177" s="0"/>
      <c r="XEX177" s="0"/>
      <c r="XEY177" s="0"/>
      <c r="XEZ177" s="0"/>
      <c r="XFA177" s="0"/>
      <c r="XFB177" s="0"/>
      <c r="XFC177" s="0"/>
      <c r="XFD177" s="74"/>
    </row>
    <row r="178" s="68" customFormat="true" ht="15" hidden="false" customHeight="false" outlineLevel="0" collapsed="false">
      <c r="A178" s="67" t="n">
        <f aca="false">A177+1</f>
        <v>174</v>
      </c>
      <c r="B178" s="68" t="s">
        <v>356</v>
      </c>
      <c r="C178" s="68" t="s">
        <v>547</v>
      </c>
      <c r="D178" s="68" t="s">
        <v>470</v>
      </c>
      <c r="E178" s="68" t="s">
        <v>471</v>
      </c>
      <c r="J178" s="69"/>
      <c r="K178" s="69" t="n">
        <v>5</v>
      </c>
      <c r="L178" s="69"/>
      <c r="M178" s="69" t="n">
        <f aca="false">SUM(J178:L178)</f>
        <v>5</v>
      </c>
      <c r="N178" s="69" t="n">
        <f aca="false">R178+V178+Z178</f>
        <v>7</v>
      </c>
      <c r="O178" s="69" t="n">
        <f aca="false">S178+W178+AA178</f>
        <v>21</v>
      </c>
      <c r="P178" s="69" t="n">
        <f aca="false">T178+X178+AB178</f>
        <v>21</v>
      </c>
      <c r="Q178" s="69" t="n">
        <f aca="false">U178+Y178+AC178</f>
        <v>21</v>
      </c>
      <c r="R178" s="69" t="n">
        <v>3</v>
      </c>
      <c r="S178" s="69" t="n">
        <v>5</v>
      </c>
      <c r="T178" s="69" t="n">
        <v>5</v>
      </c>
      <c r="U178" s="69" t="n">
        <v>5</v>
      </c>
      <c r="V178" s="69" t="n">
        <v>4</v>
      </c>
      <c r="W178" s="69" t="n">
        <v>16</v>
      </c>
      <c r="X178" s="69" t="n">
        <v>16</v>
      </c>
      <c r="Y178" s="69" t="n">
        <v>16</v>
      </c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69"/>
      <c r="CB178" s="69"/>
      <c r="CC178" s="69"/>
      <c r="CD178" s="69"/>
      <c r="CE178" s="69"/>
      <c r="CF178" s="69"/>
      <c r="CG178" s="69"/>
      <c r="CH178" s="69"/>
      <c r="CI178" s="69"/>
      <c r="CJ178" s="69"/>
      <c r="CK178" s="69"/>
      <c r="CL178" s="69"/>
      <c r="CM178" s="69"/>
      <c r="CN178" s="69"/>
      <c r="CO178" s="69"/>
      <c r="CP178" s="69"/>
      <c r="CQ178" s="69"/>
      <c r="CR178" s="69"/>
      <c r="CS178" s="69"/>
      <c r="CT178" s="69"/>
      <c r="CU178" s="69"/>
      <c r="CV178" s="69"/>
      <c r="CW178" s="69"/>
      <c r="CX178" s="69"/>
      <c r="CY178" s="69"/>
      <c r="CZ178" s="69"/>
      <c r="DA178" s="69"/>
      <c r="DB178" s="69"/>
      <c r="DC178" s="69"/>
      <c r="DD178" s="69"/>
      <c r="DE178" s="69"/>
      <c r="DF178" s="69"/>
      <c r="DG178" s="69"/>
      <c r="DH178" s="69"/>
      <c r="DI178" s="69"/>
      <c r="DJ178" s="69"/>
      <c r="DK178" s="69"/>
      <c r="DL178" s="69"/>
      <c r="DM178" s="69"/>
      <c r="DN178" s="69"/>
      <c r="DO178" s="69"/>
      <c r="DP178" s="69"/>
      <c r="DQ178" s="69"/>
      <c r="DR178" s="69"/>
      <c r="DS178" s="69"/>
      <c r="DT178" s="69"/>
      <c r="DU178" s="69"/>
      <c r="DV178" s="69"/>
      <c r="DW178" s="69"/>
      <c r="DX178" s="69"/>
      <c r="DY178" s="69"/>
      <c r="DZ178" s="69"/>
      <c r="EA178" s="69"/>
      <c r="EB178" s="69"/>
      <c r="EC178" s="69"/>
      <c r="ED178" s="69"/>
      <c r="EE178" s="69"/>
      <c r="EF178" s="69"/>
      <c r="EG178" s="69"/>
      <c r="EH178" s="69" t="n">
        <f aca="false">SUM(I178:L178)</f>
        <v>5</v>
      </c>
      <c r="EI178" s="69" t="n">
        <f aca="false">SUMIF($N$3:$EG$3,"=TF",$N178:$EG178)</f>
        <v>21</v>
      </c>
      <c r="EJ178" s="69" t="str">
        <f aca="false">IF($B178=$B179,"",SUMIF($B$5:$B$287,$B178,$EI$5:$EI$287))</f>
        <v/>
      </c>
      <c r="EK178" s="59" t="n">
        <f aca="false">IF(SUMIF($B$5:$B$287,$B178,$EI$5:$EI$287)=0,"", EI178/SUMIF($B$5:$B$287,$B178,$EI$5:$EI$287))</f>
        <v>0.00324524802967084</v>
      </c>
      <c r="EL178" s="60" t="n">
        <f aca="false">IF(EH178=0, "", EI178/EH178)</f>
        <v>4.2</v>
      </c>
      <c r="EM178" s="68" t="str">
        <f aca="false">B178</f>
        <v>Orange</v>
      </c>
      <c r="EN178" s="68" t="e">
        <f aca="false">EN177+1</f>
        <v>#VALUE!</v>
      </c>
      <c r="ER178" s="69" t="n">
        <f aca="false">SUMIF($A$3:$EG$3,"=TN",$A178:$EG178)</f>
        <v>7</v>
      </c>
      <c r="ES178" s="69" t="n">
        <f aca="false">M178</f>
        <v>5</v>
      </c>
      <c r="ET178" s="69" t="n">
        <f aca="false">SUMIF($A$3:$EG$3,"=TE",$A178:$EG178)</f>
        <v>21</v>
      </c>
      <c r="EU178" s="69" t="n">
        <f aca="false">SUMIF($A$3:$EG$3,"=TH",$A178:$EG178)</f>
        <v>21</v>
      </c>
      <c r="EV178" s="69" t="n">
        <f aca="false">SUMIF($A$3:$EG$3,"=TF",$A178:$EG178)</f>
        <v>21</v>
      </c>
      <c r="XEG178" s="0"/>
      <c r="XEH178" s="0"/>
      <c r="XEI178" s="0"/>
      <c r="XEJ178" s="0"/>
      <c r="XEK178" s="0"/>
      <c r="XEL178" s="0"/>
      <c r="XEM178" s="0"/>
      <c r="XEN178" s="0"/>
      <c r="XEO178" s="0"/>
      <c r="XEP178" s="0"/>
      <c r="XEQ178" s="0"/>
      <c r="XER178" s="0"/>
      <c r="XES178" s="0"/>
      <c r="XET178" s="0"/>
      <c r="XEU178" s="0"/>
      <c r="XEV178" s="0"/>
      <c r="XEW178" s="0"/>
      <c r="XEX178" s="0"/>
      <c r="XEY178" s="0"/>
      <c r="XEZ178" s="0"/>
      <c r="XFA178" s="0"/>
      <c r="XFB178" s="0"/>
      <c r="XFC178" s="0"/>
      <c r="XFD178" s="70"/>
    </row>
    <row r="179" s="72" customFormat="true" ht="15" hidden="false" customHeight="false" outlineLevel="0" collapsed="false">
      <c r="A179" s="71" t="n">
        <f aca="false">A178+1</f>
        <v>175</v>
      </c>
      <c r="B179" s="72" t="s">
        <v>356</v>
      </c>
      <c r="C179" s="72" t="s">
        <v>548</v>
      </c>
      <c r="D179" s="72" t="s">
        <v>459</v>
      </c>
      <c r="E179" s="72" t="s">
        <v>460</v>
      </c>
      <c r="J179" s="73"/>
      <c r="K179" s="73" t="n">
        <v>1</v>
      </c>
      <c r="L179" s="73"/>
      <c r="M179" s="73" t="n">
        <f aca="false">SUM(J179:L179)</f>
        <v>1</v>
      </c>
      <c r="N179" s="73" t="n">
        <f aca="false">R179+V179+Z179</f>
        <v>6</v>
      </c>
      <c r="O179" s="73" t="n">
        <f aca="false">S179+W179+AA179</f>
        <v>10</v>
      </c>
      <c r="P179" s="73" t="n">
        <f aca="false">T179+X179+AB179</f>
        <v>10</v>
      </c>
      <c r="Q179" s="73" t="n">
        <f aca="false">U179+Y179+AC179</f>
        <v>10</v>
      </c>
      <c r="R179" s="73" t="n">
        <v>1</v>
      </c>
      <c r="S179" s="73" t="n">
        <v>5</v>
      </c>
      <c r="T179" s="73" t="n">
        <v>5</v>
      </c>
      <c r="U179" s="73" t="n">
        <v>5</v>
      </c>
      <c r="V179" s="73" t="n">
        <v>5</v>
      </c>
      <c r="W179" s="73" t="n">
        <v>5</v>
      </c>
      <c r="X179" s="73" t="n">
        <v>5</v>
      </c>
      <c r="Y179" s="73" t="n">
        <v>5</v>
      </c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  <c r="CD179" s="73"/>
      <c r="CE179" s="73"/>
      <c r="CF179" s="73"/>
      <c r="CG179" s="73"/>
      <c r="CH179" s="73"/>
      <c r="CI179" s="73"/>
      <c r="CJ179" s="73"/>
      <c r="CK179" s="73"/>
      <c r="CL179" s="73"/>
      <c r="CM179" s="73"/>
      <c r="CN179" s="73"/>
      <c r="CO179" s="73"/>
      <c r="CP179" s="73"/>
      <c r="CQ179" s="73"/>
      <c r="CR179" s="73"/>
      <c r="CS179" s="73"/>
      <c r="CT179" s="73"/>
      <c r="CU179" s="73"/>
      <c r="CV179" s="73"/>
      <c r="CW179" s="73"/>
      <c r="CX179" s="73"/>
      <c r="CY179" s="73"/>
      <c r="CZ179" s="73"/>
      <c r="DA179" s="73"/>
      <c r="DB179" s="73"/>
      <c r="DC179" s="73"/>
      <c r="DD179" s="73"/>
      <c r="DE179" s="73"/>
      <c r="DF179" s="73"/>
      <c r="DG179" s="73"/>
      <c r="DH179" s="73"/>
      <c r="DI179" s="73"/>
      <c r="DJ179" s="73"/>
      <c r="DK179" s="73"/>
      <c r="DL179" s="73"/>
      <c r="DM179" s="73"/>
      <c r="DN179" s="73"/>
      <c r="DO179" s="73"/>
      <c r="DP179" s="73"/>
      <c r="DQ179" s="73"/>
      <c r="DR179" s="73"/>
      <c r="DS179" s="73"/>
      <c r="DT179" s="73"/>
      <c r="DU179" s="73"/>
      <c r="DV179" s="73"/>
      <c r="DW179" s="73"/>
      <c r="DX179" s="73"/>
      <c r="DY179" s="73"/>
      <c r="DZ179" s="73"/>
      <c r="EA179" s="73"/>
      <c r="EB179" s="73"/>
      <c r="EC179" s="73"/>
      <c r="ED179" s="73"/>
      <c r="EE179" s="73"/>
      <c r="EF179" s="73"/>
      <c r="EG179" s="73"/>
      <c r="EH179" s="73" t="n">
        <f aca="false">SUM(I179:L179)</f>
        <v>1</v>
      </c>
      <c r="EI179" s="73" t="n">
        <f aca="false">SUMIF($N$3:$EG$3,"=TF",$N179:$EG179)</f>
        <v>10</v>
      </c>
      <c r="EJ179" s="73" t="str">
        <f aca="false">IF($B179=$B180,"",SUMIF($B$5:$B$287,$B179,$EI$5:$EI$287))</f>
        <v/>
      </c>
      <c r="EK179" s="59" t="n">
        <f aca="false">IF(SUMIF($B$5:$B$287,$B179,$EI$5:$EI$287)=0,"", EI179/SUMIF($B$5:$B$287,$B179,$EI$5:$EI$287))</f>
        <v>0.00154535620460516</v>
      </c>
      <c r="EL179" s="60" t="n">
        <f aca="false">IF(EH179=0, "", EI179/EH179)</f>
        <v>10</v>
      </c>
      <c r="EM179" s="72" t="str">
        <f aca="false">B179</f>
        <v>Orange</v>
      </c>
      <c r="EN179" s="72" t="e">
        <f aca="false">EN178+1</f>
        <v>#VALUE!</v>
      </c>
      <c r="ER179" s="73" t="n">
        <f aca="false">SUMIF($A$3:$EG$3,"=TN",$A179:$EG179)</f>
        <v>6</v>
      </c>
      <c r="ES179" s="73" t="n">
        <f aca="false">M179</f>
        <v>1</v>
      </c>
      <c r="ET179" s="73" t="n">
        <f aca="false">SUMIF($A$3:$EG$3,"=TE",$A179:$EG179)</f>
        <v>10</v>
      </c>
      <c r="EU179" s="73" t="n">
        <f aca="false">SUMIF($A$3:$EG$3,"=TH",$A179:$EG179)</f>
        <v>10</v>
      </c>
      <c r="EV179" s="73" t="n">
        <f aca="false">SUMIF($A$3:$EG$3,"=TF",$A179:$EG179)</f>
        <v>10</v>
      </c>
      <c r="XEG179" s="0"/>
      <c r="XEH179" s="0"/>
      <c r="XEI179" s="0"/>
      <c r="XEJ179" s="0"/>
      <c r="XEK179" s="0"/>
      <c r="XEL179" s="0"/>
      <c r="XEM179" s="0"/>
      <c r="XEN179" s="0"/>
      <c r="XEO179" s="0"/>
      <c r="XEP179" s="0"/>
      <c r="XEQ179" s="0"/>
      <c r="XER179" s="0"/>
      <c r="XES179" s="0"/>
      <c r="XET179" s="0"/>
      <c r="XEU179" s="0"/>
      <c r="XEV179" s="0"/>
      <c r="XEW179" s="0"/>
      <c r="XEX179" s="0"/>
      <c r="XEY179" s="0"/>
      <c r="XEZ179" s="0"/>
      <c r="XFA179" s="0"/>
      <c r="XFB179" s="0"/>
      <c r="XFC179" s="0"/>
      <c r="XFD179" s="74"/>
    </row>
    <row r="180" s="68" customFormat="true" ht="15" hidden="false" customHeight="false" outlineLevel="0" collapsed="false">
      <c r="A180" s="67" t="n">
        <f aca="false">A179+1</f>
        <v>176</v>
      </c>
      <c r="B180" s="68" t="s">
        <v>356</v>
      </c>
      <c r="C180" s="68" t="s">
        <v>549</v>
      </c>
      <c r="D180" s="68" t="s">
        <v>550</v>
      </c>
      <c r="E180" s="68" t="s">
        <v>551</v>
      </c>
      <c r="J180" s="69"/>
      <c r="K180" s="69" t="n">
        <v>5</v>
      </c>
      <c r="L180" s="69"/>
      <c r="M180" s="69" t="n">
        <f aca="false">SUM(J180:L180)</f>
        <v>5</v>
      </c>
      <c r="N180" s="69" t="n">
        <f aca="false">R180+V180+Z180</f>
        <v>0</v>
      </c>
      <c r="O180" s="69" t="n">
        <f aca="false">S180+W180+AA180</f>
        <v>0</v>
      </c>
      <c r="P180" s="69" t="n">
        <f aca="false">T180+X180+AB180</f>
        <v>0</v>
      </c>
      <c r="Q180" s="69" t="n">
        <f aca="false">U180+Y180+AC180</f>
        <v>0</v>
      </c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69"/>
      <c r="AN180" s="69"/>
      <c r="AO180" s="69"/>
      <c r="AP180" s="69"/>
      <c r="AQ180" s="69"/>
      <c r="AR180" s="69"/>
      <c r="AS180" s="69"/>
      <c r="AT180" s="69"/>
      <c r="AU180" s="69"/>
      <c r="AV180" s="69"/>
      <c r="AW180" s="69"/>
      <c r="AX180" s="69"/>
      <c r="AY180" s="69"/>
      <c r="AZ180" s="69"/>
      <c r="BA180" s="69"/>
      <c r="BB180" s="69"/>
      <c r="BC180" s="69"/>
      <c r="BD180" s="69"/>
      <c r="BE180" s="69"/>
      <c r="BF180" s="69"/>
      <c r="BG180" s="69"/>
      <c r="BH180" s="69"/>
      <c r="BI180" s="69"/>
      <c r="BJ180" s="69"/>
      <c r="BK180" s="69"/>
      <c r="BL180" s="69"/>
      <c r="BM180" s="69"/>
      <c r="BN180" s="69"/>
      <c r="BO180" s="69"/>
      <c r="BP180" s="69"/>
      <c r="BQ180" s="69"/>
      <c r="BR180" s="69"/>
      <c r="BS180" s="69"/>
      <c r="BT180" s="69"/>
      <c r="BU180" s="69"/>
      <c r="BV180" s="69"/>
      <c r="BW180" s="69"/>
      <c r="BX180" s="69"/>
      <c r="BY180" s="69"/>
      <c r="BZ180" s="69"/>
      <c r="CA180" s="69"/>
      <c r="CB180" s="69"/>
      <c r="CC180" s="69"/>
      <c r="CD180" s="69"/>
      <c r="CE180" s="69"/>
      <c r="CF180" s="69"/>
      <c r="CG180" s="69"/>
      <c r="CH180" s="69"/>
      <c r="CI180" s="69"/>
      <c r="CJ180" s="69"/>
      <c r="CK180" s="69"/>
      <c r="CL180" s="69"/>
      <c r="CM180" s="69"/>
      <c r="CN180" s="69"/>
      <c r="CO180" s="69"/>
      <c r="CP180" s="69"/>
      <c r="CQ180" s="69"/>
      <c r="CR180" s="69"/>
      <c r="CS180" s="69"/>
      <c r="CT180" s="69"/>
      <c r="CU180" s="69"/>
      <c r="CV180" s="69"/>
      <c r="CW180" s="69"/>
      <c r="CX180" s="69"/>
      <c r="CY180" s="69"/>
      <c r="CZ180" s="69"/>
      <c r="DA180" s="69"/>
      <c r="DB180" s="69"/>
      <c r="DC180" s="69"/>
      <c r="DD180" s="69"/>
      <c r="DE180" s="69"/>
      <c r="DF180" s="69"/>
      <c r="DG180" s="69"/>
      <c r="DH180" s="69"/>
      <c r="DI180" s="69"/>
      <c r="DJ180" s="69"/>
      <c r="DK180" s="69"/>
      <c r="DL180" s="69"/>
      <c r="DM180" s="69"/>
      <c r="DN180" s="69"/>
      <c r="DO180" s="69"/>
      <c r="DP180" s="69"/>
      <c r="DQ180" s="69"/>
      <c r="DR180" s="69"/>
      <c r="DS180" s="69"/>
      <c r="DT180" s="69"/>
      <c r="DU180" s="69"/>
      <c r="DV180" s="69"/>
      <c r="DW180" s="69"/>
      <c r="DX180" s="69"/>
      <c r="DY180" s="69"/>
      <c r="DZ180" s="69"/>
      <c r="EA180" s="69"/>
      <c r="EB180" s="69"/>
      <c r="EC180" s="69"/>
      <c r="ED180" s="69"/>
      <c r="EE180" s="69"/>
      <c r="EF180" s="69"/>
      <c r="EG180" s="69"/>
      <c r="EH180" s="69" t="n">
        <f aca="false">SUM(I180:L180)</f>
        <v>5</v>
      </c>
      <c r="EI180" s="69" t="n">
        <f aca="false">SUMIF($N$3:$EG$3,"=TF",$N180:$EG180)</f>
        <v>0</v>
      </c>
      <c r="EJ180" s="69" t="str">
        <f aca="false">IF($B180=$B181,"",SUMIF($B$5:$B$287,$B180,$EI$5:$EI$287))</f>
        <v/>
      </c>
      <c r="EK180" s="59" t="n">
        <f aca="false">IF(SUMIF($B$5:$B$287,$B180,$EI$5:$EI$287)=0,"", EI180/SUMIF($B$5:$B$287,$B180,$EI$5:$EI$287))</f>
        <v>0</v>
      </c>
      <c r="EL180" s="60" t="n">
        <f aca="false">IF(EH180=0, "", EI180/EH180)</f>
        <v>0</v>
      </c>
      <c r="EM180" s="68" t="str">
        <f aca="false">B180</f>
        <v>Orange</v>
      </c>
      <c r="EN180" s="68" t="e">
        <f aca="false">EN179+1</f>
        <v>#VALUE!</v>
      </c>
      <c r="ER180" s="69" t="n">
        <f aca="false">SUMIF($A$3:$EG$3,"=TN",$A180:$EG180)</f>
        <v>0</v>
      </c>
      <c r="ES180" s="69" t="n">
        <f aca="false">M180</f>
        <v>5</v>
      </c>
      <c r="ET180" s="69" t="n">
        <f aca="false">SUMIF($A$3:$EG$3,"=TE",$A180:$EG180)</f>
        <v>0</v>
      </c>
      <c r="EU180" s="69" t="n">
        <f aca="false">SUMIF($A$3:$EG$3,"=TH",$A180:$EG180)</f>
        <v>0</v>
      </c>
      <c r="EV180" s="69" t="n">
        <f aca="false">SUMIF($A$3:$EG$3,"=TF",$A180:$EG180)</f>
        <v>0</v>
      </c>
      <c r="XEG180" s="0"/>
      <c r="XEH180" s="0"/>
      <c r="XEI180" s="0"/>
      <c r="XEJ180" s="0"/>
      <c r="XEK180" s="0"/>
      <c r="XEL180" s="0"/>
      <c r="XEM180" s="0"/>
      <c r="XEN180" s="0"/>
      <c r="XEO180" s="0"/>
      <c r="XEP180" s="0"/>
      <c r="XEQ180" s="0"/>
      <c r="XER180" s="0"/>
      <c r="XES180" s="0"/>
      <c r="XET180" s="0"/>
      <c r="XEU180" s="0"/>
      <c r="XEV180" s="0"/>
      <c r="XEW180" s="0"/>
      <c r="XEX180" s="0"/>
      <c r="XEY180" s="0"/>
      <c r="XEZ180" s="0"/>
      <c r="XFA180" s="0"/>
      <c r="XFB180" s="0"/>
      <c r="XFC180" s="0"/>
      <c r="XFD180" s="70"/>
    </row>
    <row r="181" s="72" customFormat="true" ht="15" hidden="false" customHeight="false" outlineLevel="0" collapsed="false">
      <c r="A181" s="71" t="n">
        <f aca="false">A180+1</f>
        <v>177</v>
      </c>
      <c r="B181" s="72" t="s">
        <v>356</v>
      </c>
      <c r="C181" s="72" t="s">
        <v>552</v>
      </c>
      <c r="D181" s="72" t="s">
        <v>380</v>
      </c>
      <c r="E181" s="72" t="s">
        <v>381</v>
      </c>
      <c r="J181" s="73"/>
      <c r="K181" s="73" t="n">
        <v>17</v>
      </c>
      <c r="L181" s="73"/>
      <c r="M181" s="73" t="n">
        <f aca="false">SUM(J181:L181)</f>
        <v>17</v>
      </c>
      <c r="N181" s="73" t="n">
        <f aca="false">R181+V181+Z181</f>
        <v>25</v>
      </c>
      <c r="O181" s="73" t="n">
        <f aca="false">S181+W181+AA181</f>
        <v>113</v>
      </c>
      <c r="P181" s="73" t="n">
        <f aca="false">T181+X181+AB181</f>
        <v>100</v>
      </c>
      <c r="Q181" s="73" t="n">
        <f aca="false">U181+Y181+AC181</f>
        <v>92</v>
      </c>
      <c r="R181" s="73" t="n">
        <v>16</v>
      </c>
      <c r="S181" s="73" t="n">
        <v>70</v>
      </c>
      <c r="T181" s="73" t="n">
        <v>61</v>
      </c>
      <c r="U181" s="73" t="n">
        <v>57</v>
      </c>
      <c r="V181" s="73" t="n">
        <v>9</v>
      </c>
      <c r="W181" s="73" t="n">
        <v>43</v>
      </c>
      <c r="X181" s="73" t="n">
        <v>39</v>
      </c>
      <c r="Y181" s="73" t="n">
        <v>35</v>
      </c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  <c r="CD181" s="73"/>
      <c r="CE181" s="73"/>
      <c r="CF181" s="73"/>
      <c r="CG181" s="73"/>
      <c r="CH181" s="73"/>
      <c r="CI181" s="73"/>
      <c r="CJ181" s="73"/>
      <c r="CK181" s="73"/>
      <c r="CL181" s="73"/>
      <c r="CM181" s="73"/>
      <c r="CN181" s="73"/>
      <c r="CO181" s="73"/>
      <c r="CP181" s="73"/>
      <c r="CQ181" s="73"/>
      <c r="CR181" s="73"/>
      <c r="CS181" s="73"/>
      <c r="CT181" s="73"/>
      <c r="CU181" s="73"/>
      <c r="CV181" s="73"/>
      <c r="CW181" s="73"/>
      <c r="CX181" s="73"/>
      <c r="CY181" s="73"/>
      <c r="CZ181" s="73"/>
      <c r="DA181" s="73"/>
      <c r="DB181" s="73"/>
      <c r="DC181" s="73"/>
      <c r="DD181" s="73"/>
      <c r="DE181" s="73"/>
      <c r="DF181" s="73"/>
      <c r="DG181" s="73"/>
      <c r="DH181" s="73"/>
      <c r="DI181" s="73"/>
      <c r="DJ181" s="73"/>
      <c r="DK181" s="73"/>
      <c r="DL181" s="73"/>
      <c r="DM181" s="73"/>
      <c r="DN181" s="73"/>
      <c r="DO181" s="73"/>
      <c r="DP181" s="73"/>
      <c r="DQ181" s="73"/>
      <c r="DR181" s="73"/>
      <c r="DS181" s="73"/>
      <c r="DT181" s="73"/>
      <c r="DU181" s="73"/>
      <c r="DV181" s="73"/>
      <c r="DW181" s="73"/>
      <c r="DX181" s="73"/>
      <c r="DY181" s="73"/>
      <c r="DZ181" s="73"/>
      <c r="EA181" s="73"/>
      <c r="EB181" s="73"/>
      <c r="EC181" s="73"/>
      <c r="ED181" s="73"/>
      <c r="EE181" s="73"/>
      <c r="EF181" s="73"/>
      <c r="EG181" s="73"/>
      <c r="EH181" s="73" t="n">
        <f aca="false">SUM(I181:L181)</f>
        <v>17</v>
      </c>
      <c r="EI181" s="73" t="n">
        <f aca="false">SUMIF($N$3:$EG$3,"=TF",$N181:$EG181)</f>
        <v>92</v>
      </c>
      <c r="EJ181" s="73" t="str">
        <f aca="false">IF($B181=$B182,"",SUMIF($B$5:$B$287,$B181,$EI$5:$EI$287))</f>
        <v/>
      </c>
      <c r="EK181" s="59" t="n">
        <f aca="false">IF(SUMIF($B$5:$B$287,$B181,$EI$5:$EI$287)=0,"", EI181/SUMIF($B$5:$B$287,$B181,$EI$5:$EI$287))</f>
        <v>0.0142172770823675</v>
      </c>
      <c r="EL181" s="60" t="n">
        <f aca="false">IF(EH181=0, "", EI181/EH181)</f>
        <v>5.41176470588235</v>
      </c>
      <c r="EM181" s="72" t="str">
        <f aca="false">B181</f>
        <v>Orange</v>
      </c>
      <c r="EN181" s="72" t="e">
        <f aca="false">EN180+1</f>
        <v>#VALUE!</v>
      </c>
      <c r="ER181" s="73" t="n">
        <f aca="false">SUMIF($A$3:$EG$3,"=TN",$A181:$EG181)</f>
        <v>25</v>
      </c>
      <c r="ES181" s="73" t="n">
        <f aca="false">M181</f>
        <v>17</v>
      </c>
      <c r="ET181" s="73" t="n">
        <f aca="false">SUMIF($A$3:$EG$3,"=TE",$A181:$EG181)</f>
        <v>113</v>
      </c>
      <c r="EU181" s="73" t="n">
        <f aca="false">SUMIF($A$3:$EG$3,"=TH",$A181:$EG181)</f>
        <v>100</v>
      </c>
      <c r="EV181" s="73" t="n">
        <f aca="false">SUMIF($A$3:$EG$3,"=TF",$A181:$EG181)</f>
        <v>92</v>
      </c>
      <c r="XEG181" s="0"/>
      <c r="XEH181" s="0"/>
      <c r="XEI181" s="0"/>
      <c r="XEJ181" s="0"/>
      <c r="XEK181" s="0"/>
      <c r="XEL181" s="0"/>
      <c r="XEM181" s="0"/>
      <c r="XEN181" s="0"/>
      <c r="XEO181" s="0"/>
      <c r="XEP181" s="0"/>
      <c r="XEQ181" s="0"/>
      <c r="XER181" s="0"/>
      <c r="XES181" s="0"/>
      <c r="XET181" s="0"/>
      <c r="XEU181" s="0"/>
      <c r="XEV181" s="0"/>
      <c r="XEW181" s="0"/>
      <c r="XEX181" s="0"/>
      <c r="XEY181" s="0"/>
      <c r="XEZ181" s="0"/>
      <c r="XFA181" s="0"/>
      <c r="XFB181" s="0"/>
      <c r="XFC181" s="0"/>
      <c r="XFD181" s="74"/>
    </row>
    <row r="182" s="68" customFormat="true" ht="15" hidden="false" customHeight="false" outlineLevel="0" collapsed="false">
      <c r="A182" s="67" t="n">
        <f aca="false">A185+1</f>
        <v>179</v>
      </c>
      <c r="B182" s="68" t="s">
        <v>356</v>
      </c>
      <c r="C182" s="68" t="s">
        <v>553</v>
      </c>
      <c r="D182" s="68" t="s">
        <v>554</v>
      </c>
      <c r="E182" s="68" t="s">
        <v>555</v>
      </c>
      <c r="F182" s="68" t="s">
        <v>556</v>
      </c>
      <c r="J182" s="69"/>
      <c r="K182" s="69" t="n">
        <v>8</v>
      </c>
      <c r="L182" s="69"/>
      <c r="M182" s="69" t="n">
        <f aca="false">SUM(J182:L182)</f>
        <v>8</v>
      </c>
      <c r="N182" s="69" t="n">
        <f aca="false">R182+V182+Z182</f>
        <v>11</v>
      </c>
      <c r="O182" s="69" t="n">
        <f aca="false">S182+W182+AA182</f>
        <v>36</v>
      </c>
      <c r="P182" s="69" t="n">
        <f aca="false">T182+X182+AB182</f>
        <v>34</v>
      </c>
      <c r="Q182" s="69" t="n">
        <f aca="false">U182+Y182+AC182</f>
        <v>29</v>
      </c>
      <c r="R182" s="69" t="n">
        <v>7</v>
      </c>
      <c r="S182" s="69" t="n">
        <v>21</v>
      </c>
      <c r="T182" s="69" t="n">
        <v>20</v>
      </c>
      <c r="U182" s="69" t="n">
        <v>16</v>
      </c>
      <c r="V182" s="69" t="n">
        <v>4</v>
      </c>
      <c r="W182" s="69" t="n">
        <v>15</v>
      </c>
      <c r="X182" s="69" t="n">
        <v>14</v>
      </c>
      <c r="Y182" s="69" t="n">
        <v>13</v>
      </c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69"/>
      <c r="CB182" s="69"/>
      <c r="CC182" s="69"/>
      <c r="CD182" s="69"/>
      <c r="CE182" s="69"/>
      <c r="CF182" s="69"/>
      <c r="CG182" s="69"/>
      <c r="CH182" s="69"/>
      <c r="CI182" s="69"/>
      <c r="CJ182" s="69"/>
      <c r="CK182" s="69"/>
      <c r="CL182" s="69"/>
      <c r="CM182" s="69"/>
      <c r="CN182" s="69"/>
      <c r="CO182" s="69"/>
      <c r="CP182" s="69"/>
      <c r="CQ182" s="69"/>
      <c r="CR182" s="69"/>
      <c r="CS182" s="69"/>
      <c r="CT182" s="69"/>
      <c r="CU182" s="69"/>
      <c r="CV182" s="69"/>
      <c r="CW182" s="69"/>
      <c r="CX182" s="69"/>
      <c r="CY182" s="69"/>
      <c r="CZ182" s="69"/>
      <c r="DA182" s="69"/>
      <c r="DB182" s="69"/>
      <c r="DC182" s="69"/>
      <c r="DD182" s="69"/>
      <c r="DE182" s="69"/>
      <c r="DF182" s="69"/>
      <c r="DG182" s="69"/>
      <c r="DH182" s="69"/>
      <c r="DI182" s="69"/>
      <c r="DJ182" s="69"/>
      <c r="DK182" s="69"/>
      <c r="DL182" s="69"/>
      <c r="DM182" s="69"/>
      <c r="DN182" s="69"/>
      <c r="DO182" s="69"/>
      <c r="DP182" s="69"/>
      <c r="DQ182" s="69"/>
      <c r="DR182" s="69"/>
      <c r="DS182" s="69"/>
      <c r="DT182" s="69"/>
      <c r="DU182" s="69"/>
      <c r="DV182" s="69"/>
      <c r="DW182" s="69"/>
      <c r="DX182" s="69"/>
      <c r="DY182" s="69"/>
      <c r="DZ182" s="69"/>
      <c r="EA182" s="69"/>
      <c r="EB182" s="69"/>
      <c r="EC182" s="69"/>
      <c r="ED182" s="69"/>
      <c r="EE182" s="69"/>
      <c r="EF182" s="69"/>
      <c r="EG182" s="69"/>
      <c r="EH182" s="69" t="n">
        <f aca="false">SUM(I182:L182)</f>
        <v>8</v>
      </c>
      <c r="EI182" s="69" t="n">
        <f aca="false">SUMIF($N$3:$EG$3,"=TF",$N182:$EG182)</f>
        <v>29</v>
      </c>
      <c r="EJ182" s="69" t="str">
        <f aca="false">IF($B182=$B183,"",SUMIF($B$5:$B$287,$B182,$EI$5:$EI$287))</f>
        <v/>
      </c>
      <c r="EK182" s="59" t="n">
        <f aca="false">IF(SUMIF($B$5:$B$287,$B182,$EI$5:$EI$287)=0,"", EI182/SUMIF($B$5:$B$287,$B182,$EI$5:$EI$287))</f>
        <v>0.00448153299335497</v>
      </c>
      <c r="EL182" s="60" t="n">
        <f aca="false">IF(EH182=0, "", EI182/EH182)</f>
        <v>3.625</v>
      </c>
      <c r="EM182" s="68" t="str">
        <f aca="false">B182</f>
        <v>Orange</v>
      </c>
      <c r="EN182" s="68" t="e">
        <f aca="false">EN181+1</f>
        <v>#VALUE!</v>
      </c>
      <c r="ER182" s="69" t="n">
        <f aca="false">SUMIF($A$3:$EG$3,"=TN",$A182:$EG182)</f>
        <v>11</v>
      </c>
      <c r="ES182" s="69" t="n">
        <f aca="false">M182</f>
        <v>8</v>
      </c>
      <c r="ET182" s="69" t="n">
        <f aca="false">SUMIF($A$3:$EG$3,"=TE",$A182:$EG182)</f>
        <v>36</v>
      </c>
      <c r="EU182" s="69" t="n">
        <f aca="false">SUMIF($A$3:$EG$3,"=TH",$A182:$EG182)</f>
        <v>34</v>
      </c>
      <c r="EV182" s="69" t="n">
        <f aca="false">SUMIF($A$3:$EG$3,"=TF",$A182:$EG182)</f>
        <v>29</v>
      </c>
      <c r="XEG182" s="0"/>
      <c r="XEH182" s="0"/>
      <c r="XEI182" s="0"/>
      <c r="XEJ182" s="0"/>
      <c r="XEK182" s="0"/>
      <c r="XEL182" s="0"/>
      <c r="XEM182" s="0"/>
      <c r="XEN182" s="0"/>
      <c r="XEO182" s="0"/>
      <c r="XEP182" s="0"/>
      <c r="XEQ182" s="0"/>
      <c r="XER182" s="0"/>
      <c r="XES182" s="0"/>
      <c r="XET182" s="0"/>
      <c r="XEU182" s="0"/>
      <c r="XEV182" s="0"/>
      <c r="XEW182" s="0"/>
      <c r="XEX182" s="0"/>
      <c r="XEY182" s="0"/>
      <c r="XEZ182" s="0"/>
      <c r="XFA182" s="0"/>
      <c r="XFB182" s="0"/>
      <c r="XFC182" s="0"/>
      <c r="XFD182" s="70"/>
    </row>
    <row r="183" s="72" customFormat="true" ht="15" hidden="false" customHeight="false" outlineLevel="0" collapsed="false">
      <c r="A183" s="71" t="n">
        <f aca="false">A182+1</f>
        <v>180</v>
      </c>
      <c r="B183" s="72" t="s">
        <v>356</v>
      </c>
      <c r="C183" s="72" t="s">
        <v>557</v>
      </c>
      <c r="D183" s="72" t="s">
        <v>449</v>
      </c>
      <c r="E183" s="72" t="s">
        <v>450</v>
      </c>
      <c r="J183" s="73"/>
      <c r="K183" s="73" t="n">
        <v>4</v>
      </c>
      <c r="L183" s="73"/>
      <c r="M183" s="73" t="n">
        <f aca="false">SUM(J183:L183)</f>
        <v>4</v>
      </c>
      <c r="N183" s="73" t="n">
        <f aca="false">R183+V183+Z183</f>
        <v>2</v>
      </c>
      <c r="O183" s="73" t="n">
        <f aca="false">S183+W183+AA183</f>
        <v>8</v>
      </c>
      <c r="P183" s="73" t="n">
        <f aca="false">T183+X183+AB183</f>
        <v>8</v>
      </c>
      <c r="Q183" s="73" t="n">
        <f aca="false">U183+Y183+AC183</f>
        <v>8</v>
      </c>
      <c r="R183" s="73" t="n">
        <v>2</v>
      </c>
      <c r="S183" s="73" t="n">
        <v>8</v>
      </c>
      <c r="T183" s="73" t="n">
        <v>8</v>
      </c>
      <c r="U183" s="73" t="n">
        <v>8</v>
      </c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  <c r="CP183" s="73"/>
      <c r="CQ183" s="73"/>
      <c r="CR183" s="73"/>
      <c r="CS183" s="73"/>
      <c r="CT183" s="73"/>
      <c r="CU183" s="73"/>
      <c r="CV183" s="73"/>
      <c r="CW183" s="73"/>
      <c r="CX183" s="73"/>
      <c r="CY183" s="73"/>
      <c r="CZ183" s="73"/>
      <c r="DA183" s="73"/>
      <c r="DB183" s="73"/>
      <c r="DC183" s="73"/>
      <c r="DD183" s="73"/>
      <c r="DE183" s="73"/>
      <c r="DF183" s="73"/>
      <c r="DG183" s="73"/>
      <c r="DH183" s="73"/>
      <c r="DI183" s="73"/>
      <c r="DJ183" s="73"/>
      <c r="DK183" s="73"/>
      <c r="DL183" s="73"/>
      <c r="DM183" s="73"/>
      <c r="DN183" s="73"/>
      <c r="DO183" s="73"/>
      <c r="DP183" s="73"/>
      <c r="DQ183" s="73"/>
      <c r="DR183" s="73"/>
      <c r="DS183" s="73"/>
      <c r="DT183" s="73"/>
      <c r="DU183" s="73"/>
      <c r="DV183" s="73"/>
      <c r="DW183" s="73"/>
      <c r="DX183" s="73"/>
      <c r="DY183" s="73"/>
      <c r="DZ183" s="73"/>
      <c r="EA183" s="73"/>
      <c r="EB183" s="73"/>
      <c r="EC183" s="73"/>
      <c r="ED183" s="73"/>
      <c r="EE183" s="73"/>
      <c r="EF183" s="73"/>
      <c r="EG183" s="73"/>
      <c r="EH183" s="73" t="n">
        <f aca="false">SUM(I183:L183)</f>
        <v>4</v>
      </c>
      <c r="EI183" s="73" t="n">
        <f aca="false">SUMIF($N$3:$EG$3,"=TF",$N183:$EG183)</f>
        <v>8</v>
      </c>
      <c r="EJ183" s="73" t="str">
        <f aca="false">IF($B183=$B184,"",SUMIF($B$5:$B$287,$B183,$EI$5:$EI$287))</f>
        <v/>
      </c>
      <c r="EK183" s="59" t="n">
        <f aca="false">IF(SUMIF($B$5:$B$287,$B183,$EI$5:$EI$287)=0,"", EI183/SUMIF($B$5:$B$287,$B183,$EI$5:$EI$287))</f>
        <v>0.00123628496368413</v>
      </c>
      <c r="EL183" s="60" t="n">
        <f aca="false">IF(EH183=0, "", EI183/EH183)</f>
        <v>2</v>
      </c>
      <c r="EM183" s="72" t="str">
        <f aca="false">B183</f>
        <v>Orange</v>
      </c>
      <c r="EN183" s="72" t="e">
        <f aca="false">EN182+1</f>
        <v>#VALUE!</v>
      </c>
      <c r="ER183" s="73" t="n">
        <f aca="false">SUMIF($A$3:$EG$3,"=TN",$A183:$EG183)</f>
        <v>2</v>
      </c>
      <c r="ES183" s="73" t="n">
        <f aca="false">M183</f>
        <v>4</v>
      </c>
      <c r="ET183" s="73" t="n">
        <f aca="false">SUMIF($A$3:$EG$3,"=TE",$A183:$EG183)</f>
        <v>8</v>
      </c>
      <c r="EU183" s="73" t="n">
        <f aca="false">SUMIF($A$3:$EG$3,"=TH",$A183:$EG183)</f>
        <v>8</v>
      </c>
      <c r="EV183" s="73" t="n">
        <f aca="false">SUMIF($A$3:$EG$3,"=TF",$A183:$EG183)</f>
        <v>8</v>
      </c>
      <c r="XEG183" s="0"/>
      <c r="XEH183" s="0"/>
      <c r="XEI183" s="0"/>
      <c r="XEJ183" s="0"/>
      <c r="XEK183" s="0"/>
      <c r="XEL183" s="0"/>
      <c r="XEM183" s="0"/>
      <c r="XEN183" s="0"/>
      <c r="XEO183" s="0"/>
      <c r="XEP183" s="0"/>
      <c r="XEQ183" s="0"/>
      <c r="XER183" s="0"/>
      <c r="XES183" s="0"/>
      <c r="XET183" s="0"/>
      <c r="XEU183" s="0"/>
      <c r="XEV183" s="0"/>
      <c r="XEW183" s="0"/>
      <c r="XEX183" s="0"/>
      <c r="XEY183" s="0"/>
      <c r="XEZ183" s="0"/>
      <c r="XFA183" s="0"/>
      <c r="XFB183" s="0"/>
      <c r="XFC183" s="0"/>
      <c r="XFD183" s="74"/>
    </row>
    <row r="184" s="68" customFormat="true" ht="15" hidden="false" customHeight="false" outlineLevel="0" collapsed="false">
      <c r="A184" s="67" t="n">
        <f aca="false">A183+1</f>
        <v>181</v>
      </c>
      <c r="B184" s="68" t="s">
        <v>356</v>
      </c>
      <c r="C184" s="68" t="s">
        <v>558</v>
      </c>
      <c r="D184" s="68" t="s">
        <v>559</v>
      </c>
      <c r="E184" s="68" t="s">
        <v>560</v>
      </c>
      <c r="J184" s="69"/>
      <c r="K184" s="69" t="n">
        <v>19</v>
      </c>
      <c r="L184" s="69"/>
      <c r="M184" s="69" t="n">
        <f aca="false">SUM(J184:L184)</f>
        <v>19</v>
      </c>
      <c r="N184" s="69" t="n">
        <f aca="false">R184+V184+Z184</f>
        <v>9</v>
      </c>
      <c r="O184" s="69" t="n">
        <f aca="false">S184+W184+AA184</f>
        <v>38</v>
      </c>
      <c r="P184" s="69" t="n">
        <f aca="false">T184+X184+AB184</f>
        <v>30</v>
      </c>
      <c r="Q184" s="69" t="n">
        <f aca="false">U184+Y184+AC184</f>
        <v>27</v>
      </c>
      <c r="R184" s="69" t="n">
        <v>6</v>
      </c>
      <c r="S184" s="69" t="n">
        <v>26</v>
      </c>
      <c r="T184" s="69" t="n">
        <v>18</v>
      </c>
      <c r="U184" s="69" t="n">
        <v>15</v>
      </c>
      <c r="V184" s="69" t="n">
        <v>3</v>
      </c>
      <c r="W184" s="69" t="n">
        <v>12</v>
      </c>
      <c r="X184" s="69" t="n">
        <v>12</v>
      </c>
      <c r="Y184" s="69" t="n">
        <v>12</v>
      </c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 t="n">
        <v>2</v>
      </c>
      <c r="AM184" s="69" t="n">
        <v>8</v>
      </c>
      <c r="AN184" s="69" t="n">
        <v>8</v>
      </c>
      <c r="AO184" s="69" t="n">
        <v>8</v>
      </c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69"/>
      <c r="CB184" s="69"/>
      <c r="CC184" s="69"/>
      <c r="CD184" s="69" t="n">
        <v>1</v>
      </c>
      <c r="CE184" s="69" t="n">
        <v>4</v>
      </c>
      <c r="CF184" s="69" t="n">
        <v>4</v>
      </c>
      <c r="CG184" s="69" t="n">
        <v>4</v>
      </c>
      <c r="CH184" s="69"/>
      <c r="CI184" s="69"/>
      <c r="CJ184" s="69"/>
      <c r="CK184" s="69"/>
      <c r="CL184" s="69"/>
      <c r="CM184" s="69"/>
      <c r="CN184" s="69"/>
      <c r="CO184" s="69"/>
      <c r="CP184" s="69"/>
      <c r="CQ184" s="69"/>
      <c r="CR184" s="69"/>
      <c r="CS184" s="69"/>
      <c r="CT184" s="69"/>
      <c r="CU184" s="69"/>
      <c r="CV184" s="69"/>
      <c r="CW184" s="69"/>
      <c r="CX184" s="69"/>
      <c r="CY184" s="69"/>
      <c r="CZ184" s="69"/>
      <c r="DA184" s="69"/>
      <c r="DB184" s="69"/>
      <c r="DC184" s="69"/>
      <c r="DD184" s="69"/>
      <c r="DE184" s="69"/>
      <c r="DF184" s="69"/>
      <c r="DG184" s="69"/>
      <c r="DH184" s="69"/>
      <c r="DI184" s="69"/>
      <c r="DJ184" s="69"/>
      <c r="DK184" s="69"/>
      <c r="DL184" s="69"/>
      <c r="DM184" s="69"/>
      <c r="DN184" s="69" t="n">
        <v>9</v>
      </c>
      <c r="DO184" s="69" t="n">
        <v>48</v>
      </c>
      <c r="DP184" s="69" t="n">
        <v>47</v>
      </c>
      <c r="DQ184" s="69" t="n">
        <v>43</v>
      </c>
      <c r="DR184" s="69" t="n">
        <v>5</v>
      </c>
      <c r="DS184" s="69" t="n">
        <v>21</v>
      </c>
      <c r="DT184" s="69" t="n">
        <v>17</v>
      </c>
      <c r="DU184" s="69" t="n">
        <v>12</v>
      </c>
      <c r="DV184" s="69"/>
      <c r="DW184" s="69"/>
      <c r="DX184" s="69"/>
      <c r="DY184" s="69"/>
      <c r="DZ184" s="69"/>
      <c r="EA184" s="69"/>
      <c r="EB184" s="69"/>
      <c r="EC184" s="69"/>
      <c r="ED184" s="69"/>
      <c r="EE184" s="69"/>
      <c r="EF184" s="69"/>
      <c r="EG184" s="69"/>
      <c r="EH184" s="69" t="n">
        <f aca="false">SUM(I184:L184)</f>
        <v>19</v>
      </c>
      <c r="EI184" s="69" t="n">
        <f aca="false">SUMIF($N$3:$EG$3,"=TF",$N184:$EG184)</f>
        <v>94</v>
      </c>
      <c r="EJ184" s="69" t="str">
        <f aca="false">IF($B184=$B185,"",SUMIF($B$5:$B$287,$B184,$EI$5:$EI$287))</f>
        <v/>
      </c>
      <c r="EK184" s="59" t="n">
        <f aca="false">IF(SUMIF($B$5:$B$287,$B184,$EI$5:$EI$287)=0,"", EI184/SUMIF($B$5:$B$287,$B184,$EI$5:$EI$287))</f>
        <v>0.0145263483232885</v>
      </c>
      <c r="EL184" s="60" t="n">
        <f aca="false">IF(EH184=0, "", EI184/EH184)</f>
        <v>4.94736842105263</v>
      </c>
      <c r="EM184" s="68" t="str">
        <f aca="false">B184</f>
        <v>Orange</v>
      </c>
      <c r="EN184" s="68" t="e">
        <f aca="false">EN183+1</f>
        <v>#VALUE!</v>
      </c>
      <c r="ER184" s="69" t="n">
        <f aca="false">SUMIF($A$3:$EG$3,"=TN",$A184:$EG184)</f>
        <v>26</v>
      </c>
      <c r="ES184" s="69" t="n">
        <f aca="false">M184</f>
        <v>19</v>
      </c>
      <c r="ET184" s="69" t="n">
        <f aca="false">SUMIF($A$3:$EG$3,"=TE",$A184:$EG184)</f>
        <v>119</v>
      </c>
      <c r="EU184" s="69" t="n">
        <f aca="false">SUMIF($A$3:$EG$3,"=TH",$A184:$EG184)</f>
        <v>106</v>
      </c>
      <c r="EV184" s="69" t="n">
        <f aca="false">SUMIF($A$3:$EG$3,"=TF",$A184:$EG184)</f>
        <v>94</v>
      </c>
      <c r="XEG184" s="0"/>
      <c r="XEH184" s="0"/>
      <c r="XEI184" s="0"/>
      <c r="XEJ184" s="0"/>
      <c r="XEK184" s="0"/>
      <c r="XEL184" s="0"/>
      <c r="XEM184" s="0"/>
      <c r="XEN184" s="0"/>
      <c r="XEO184" s="0"/>
      <c r="XEP184" s="0"/>
      <c r="XEQ184" s="0"/>
      <c r="XER184" s="0"/>
      <c r="XES184" s="0"/>
      <c r="XET184" s="0"/>
      <c r="XEU184" s="0"/>
      <c r="XEV184" s="0"/>
      <c r="XEW184" s="0"/>
      <c r="XEX184" s="0"/>
      <c r="XEY184" s="0"/>
      <c r="XEZ184" s="0"/>
      <c r="XFA184" s="0"/>
      <c r="XFB184" s="0"/>
      <c r="XFC184" s="0"/>
      <c r="XFD184" s="70"/>
    </row>
    <row r="185" s="72" customFormat="true" ht="15" hidden="false" customHeight="false" outlineLevel="0" collapsed="false">
      <c r="A185" s="71" t="n">
        <f aca="false">A181+1</f>
        <v>178</v>
      </c>
      <c r="B185" s="72" t="s">
        <v>356</v>
      </c>
      <c r="C185" s="72" t="s">
        <v>561</v>
      </c>
      <c r="D185" s="72" t="s">
        <v>404</v>
      </c>
      <c r="E185" s="72" t="s">
        <v>405</v>
      </c>
      <c r="J185" s="73"/>
      <c r="K185" s="73" t="n">
        <v>1</v>
      </c>
      <c r="L185" s="73"/>
      <c r="M185" s="73" t="n">
        <f aca="false">SUM(J185:L185)</f>
        <v>1</v>
      </c>
      <c r="N185" s="73" t="n">
        <f aca="false">R185+V185+Z185</f>
        <v>2</v>
      </c>
      <c r="O185" s="73" t="n">
        <f aca="false">S185+W185+AA185</f>
        <v>11</v>
      </c>
      <c r="P185" s="73" t="n">
        <f aca="false">T185+X185+AB185</f>
        <v>11</v>
      </c>
      <c r="Q185" s="73" t="n">
        <f aca="false">U185+Y185+AC185</f>
        <v>11</v>
      </c>
      <c r="R185" s="73" t="n">
        <v>1</v>
      </c>
      <c r="S185" s="73" t="n">
        <v>6</v>
      </c>
      <c r="T185" s="73" t="n">
        <v>6</v>
      </c>
      <c r="U185" s="73" t="n">
        <v>6</v>
      </c>
      <c r="V185" s="73" t="n">
        <v>1</v>
      </c>
      <c r="W185" s="73" t="n">
        <v>5</v>
      </c>
      <c r="X185" s="73" t="n">
        <v>5</v>
      </c>
      <c r="Y185" s="73" t="n">
        <v>5</v>
      </c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U185" s="73"/>
      <c r="AV185" s="73"/>
      <c r="AW185" s="73"/>
      <c r="AX185" s="73"/>
      <c r="AY185" s="73"/>
      <c r="AZ185" s="73"/>
      <c r="BA185" s="73"/>
      <c r="BB185" s="73"/>
      <c r="BC185" s="73"/>
      <c r="BD185" s="73"/>
      <c r="BE185" s="73"/>
      <c r="BF185" s="73"/>
      <c r="BG185" s="73"/>
      <c r="BH185" s="73"/>
      <c r="BI185" s="73"/>
      <c r="BJ185" s="73"/>
      <c r="BK185" s="73"/>
      <c r="BL185" s="73"/>
      <c r="BM185" s="73"/>
      <c r="BN185" s="73"/>
      <c r="BO185" s="73"/>
      <c r="BP185" s="73"/>
      <c r="BQ185" s="73"/>
      <c r="BR185" s="73"/>
      <c r="BS185" s="73"/>
      <c r="BT185" s="73"/>
      <c r="BU185" s="73"/>
      <c r="BV185" s="73"/>
      <c r="BW185" s="73"/>
      <c r="BX185" s="73"/>
      <c r="BY185" s="73"/>
      <c r="BZ185" s="73"/>
      <c r="CA185" s="73"/>
      <c r="CB185" s="73"/>
      <c r="CC185" s="73"/>
      <c r="CD185" s="73"/>
      <c r="CE185" s="73"/>
      <c r="CF185" s="73"/>
      <c r="CG185" s="73"/>
      <c r="CH185" s="73"/>
      <c r="CI185" s="73"/>
      <c r="CJ185" s="73"/>
      <c r="CK185" s="73"/>
      <c r="CL185" s="73"/>
      <c r="CM185" s="73"/>
      <c r="CN185" s="73"/>
      <c r="CO185" s="73"/>
      <c r="CP185" s="73"/>
      <c r="CQ185" s="73"/>
      <c r="CR185" s="73"/>
      <c r="CS185" s="73"/>
      <c r="CT185" s="73"/>
      <c r="CU185" s="73"/>
      <c r="CV185" s="73"/>
      <c r="CW185" s="73"/>
      <c r="CX185" s="73"/>
      <c r="CY185" s="73"/>
      <c r="CZ185" s="73"/>
      <c r="DA185" s="73"/>
      <c r="DB185" s="73"/>
      <c r="DC185" s="73"/>
      <c r="DD185" s="73"/>
      <c r="DE185" s="73"/>
      <c r="DF185" s="73"/>
      <c r="DG185" s="73"/>
      <c r="DH185" s="73"/>
      <c r="DI185" s="73"/>
      <c r="DJ185" s="73"/>
      <c r="DK185" s="73"/>
      <c r="DL185" s="73"/>
      <c r="DM185" s="73"/>
      <c r="DN185" s="73"/>
      <c r="DO185" s="73"/>
      <c r="DP185" s="73"/>
      <c r="DQ185" s="73"/>
      <c r="DR185" s="73"/>
      <c r="DS185" s="73"/>
      <c r="DT185" s="73"/>
      <c r="DU185" s="73"/>
      <c r="DV185" s="73"/>
      <c r="DW185" s="73"/>
      <c r="DX185" s="73"/>
      <c r="DY185" s="73"/>
      <c r="DZ185" s="73"/>
      <c r="EA185" s="73"/>
      <c r="EB185" s="73"/>
      <c r="EC185" s="73"/>
      <c r="ED185" s="73"/>
      <c r="EE185" s="73"/>
      <c r="EF185" s="73"/>
      <c r="EG185" s="73"/>
      <c r="EH185" s="73" t="n">
        <f aca="false">SUM(I185:L185)</f>
        <v>1</v>
      </c>
      <c r="EI185" s="73" t="n">
        <f aca="false">SUMIF($N$3:$EG$3,"=TF",$N185:$EG185)</f>
        <v>11</v>
      </c>
      <c r="EJ185" s="73" t="str">
        <f aca="false">IF($B185=$B186,"",SUMIF($B$5:$B$287,$B185,$EI$5:$EI$287))</f>
        <v/>
      </c>
      <c r="EK185" s="59" t="n">
        <f aca="false">IF(SUMIF($B$5:$B$287,$B185,$EI$5:$EI$287)=0,"", EI185/SUMIF($B$5:$B$287,$B185,$EI$5:$EI$287))</f>
        <v>0.00169989182506568</v>
      </c>
      <c r="EL185" s="60" t="n">
        <f aca="false">IF(EH185=0, "", EI185/EH185)</f>
        <v>11</v>
      </c>
      <c r="EM185" s="72" t="str">
        <f aca="false">B185</f>
        <v>Orange</v>
      </c>
      <c r="EN185" s="72" t="e">
        <f aca="false">EN184+1</f>
        <v>#VALUE!</v>
      </c>
      <c r="ER185" s="73" t="n">
        <f aca="false">SUMIF($A$3:$EG$3,"=TN",$A185:$EG185)</f>
        <v>2</v>
      </c>
      <c r="ES185" s="73" t="n">
        <f aca="false">M185</f>
        <v>1</v>
      </c>
      <c r="ET185" s="73" t="n">
        <f aca="false">SUMIF($A$3:$EG$3,"=TE",$A185:$EG185)</f>
        <v>11</v>
      </c>
      <c r="EU185" s="73" t="n">
        <f aca="false">SUMIF($A$3:$EG$3,"=TH",$A185:$EG185)</f>
        <v>11</v>
      </c>
      <c r="EV185" s="73" t="n">
        <f aca="false">SUMIF($A$3:$EG$3,"=TF",$A185:$EG185)</f>
        <v>11</v>
      </c>
      <c r="XEG185" s="0"/>
      <c r="XEH185" s="0"/>
      <c r="XEI185" s="0"/>
      <c r="XEJ185" s="0"/>
      <c r="XEK185" s="0"/>
      <c r="XEL185" s="0"/>
      <c r="XEM185" s="0"/>
      <c r="XEN185" s="0"/>
      <c r="XEO185" s="0"/>
      <c r="XEP185" s="0"/>
      <c r="XEQ185" s="0"/>
      <c r="XER185" s="0"/>
      <c r="XES185" s="0"/>
      <c r="XET185" s="0"/>
      <c r="XEU185" s="0"/>
      <c r="XEV185" s="0"/>
      <c r="XEW185" s="0"/>
      <c r="XEX185" s="0"/>
      <c r="XEY185" s="0"/>
      <c r="XEZ185" s="0"/>
      <c r="XFA185" s="0"/>
      <c r="XFB185" s="0"/>
      <c r="XFC185" s="0"/>
      <c r="XFD185" s="74"/>
    </row>
    <row r="186" s="68" customFormat="true" ht="15" hidden="false" customHeight="false" outlineLevel="0" collapsed="false">
      <c r="A186" s="67" t="n">
        <f aca="false">A184+1</f>
        <v>182</v>
      </c>
      <c r="B186" s="68" t="s">
        <v>356</v>
      </c>
      <c r="C186" s="68" t="s">
        <v>562</v>
      </c>
      <c r="D186" s="68" t="s">
        <v>449</v>
      </c>
      <c r="E186" s="68" t="s">
        <v>450</v>
      </c>
      <c r="J186" s="69"/>
      <c r="K186" s="69" t="n">
        <v>5</v>
      </c>
      <c r="L186" s="69"/>
      <c r="M186" s="69" t="n">
        <f aca="false">SUM(J186:L186)</f>
        <v>5</v>
      </c>
      <c r="N186" s="69" t="n">
        <f aca="false">R186+V186+Z186</f>
        <v>8</v>
      </c>
      <c r="O186" s="69" t="n">
        <f aca="false">S186+W186+AA186</f>
        <v>32</v>
      </c>
      <c r="P186" s="69" t="n">
        <f aca="false">T186+X186+AB186</f>
        <v>32</v>
      </c>
      <c r="Q186" s="69" t="n">
        <f aca="false">U186+Y186+AC186</f>
        <v>32</v>
      </c>
      <c r="R186" s="69" t="n">
        <v>8</v>
      </c>
      <c r="S186" s="69" t="n">
        <v>32</v>
      </c>
      <c r="T186" s="69" t="n">
        <v>32</v>
      </c>
      <c r="U186" s="69" t="n">
        <v>32</v>
      </c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69"/>
      <c r="CB186" s="69"/>
      <c r="CC186" s="69"/>
      <c r="CD186" s="69"/>
      <c r="CE186" s="69"/>
      <c r="CF186" s="69"/>
      <c r="CG186" s="69"/>
      <c r="CH186" s="69"/>
      <c r="CI186" s="69"/>
      <c r="CJ186" s="69"/>
      <c r="CK186" s="69"/>
      <c r="CL186" s="69"/>
      <c r="CM186" s="69"/>
      <c r="CN186" s="69"/>
      <c r="CO186" s="69"/>
      <c r="CP186" s="69"/>
      <c r="CQ186" s="69"/>
      <c r="CR186" s="69"/>
      <c r="CS186" s="69"/>
      <c r="CT186" s="69"/>
      <c r="CU186" s="69"/>
      <c r="CV186" s="69"/>
      <c r="CW186" s="69"/>
      <c r="CX186" s="69"/>
      <c r="CY186" s="69"/>
      <c r="CZ186" s="69"/>
      <c r="DA186" s="69"/>
      <c r="DB186" s="69"/>
      <c r="DC186" s="69"/>
      <c r="DD186" s="69"/>
      <c r="DE186" s="69"/>
      <c r="DF186" s="69"/>
      <c r="DG186" s="69"/>
      <c r="DH186" s="69"/>
      <c r="DI186" s="69"/>
      <c r="DJ186" s="69"/>
      <c r="DK186" s="69"/>
      <c r="DL186" s="69"/>
      <c r="DM186" s="69"/>
      <c r="DN186" s="69"/>
      <c r="DO186" s="69"/>
      <c r="DP186" s="69"/>
      <c r="DQ186" s="69"/>
      <c r="DR186" s="69"/>
      <c r="DS186" s="69"/>
      <c r="DT186" s="69"/>
      <c r="DU186" s="69"/>
      <c r="DV186" s="69"/>
      <c r="DW186" s="69"/>
      <c r="DX186" s="69"/>
      <c r="DY186" s="69"/>
      <c r="DZ186" s="69"/>
      <c r="EA186" s="69"/>
      <c r="EB186" s="69"/>
      <c r="EC186" s="69"/>
      <c r="ED186" s="69"/>
      <c r="EE186" s="69"/>
      <c r="EF186" s="69"/>
      <c r="EG186" s="69"/>
      <c r="EH186" s="69" t="n">
        <f aca="false">SUM(I186:L186)</f>
        <v>5</v>
      </c>
      <c r="EI186" s="69" t="n">
        <f aca="false">SUMIF($N$3:$EG$3,"=TF",$N186:$EG186)</f>
        <v>32</v>
      </c>
      <c r="EJ186" s="69" t="str">
        <f aca="false">IF($B186=$B187,"",SUMIF($B$5:$B$287,$B186,$EI$5:$EI$287))</f>
        <v/>
      </c>
      <c r="EK186" s="59" t="n">
        <f aca="false">IF(SUMIF($B$5:$B$287,$B186,$EI$5:$EI$287)=0,"", EI186/SUMIF($B$5:$B$287,$B186,$EI$5:$EI$287))</f>
        <v>0.00494513985473652</v>
      </c>
      <c r="EL186" s="60" t="n">
        <f aca="false">IF(EH186=0, "", EI186/EH186)</f>
        <v>6.4</v>
      </c>
      <c r="EM186" s="68" t="str">
        <f aca="false">B186</f>
        <v>Orange</v>
      </c>
      <c r="EN186" s="68" t="e">
        <f aca="false">EN185+1</f>
        <v>#VALUE!</v>
      </c>
      <c r="ER186" s="69" t="n">
        <f aca="false">SUMIF($A$3:$EG$3,"=TN",$A186:$EG186)</f>
        <v>8</v>
      </c>
      <c r="ES186" s="69" t="n">
        <f aca="false">M186</f>
        <v>5</v>
      </c>
      <c r="ET186" s="69" t="n">
        <f aca="false">SUMIF($A$3:$EG$3,"=TE",$A186:$EG186)</f>
        <v>32</v>
      </c>
      <c r="EU186" s="69" t="n">
        <f aca="false">SUMIF($A$3:$EG$3,"=TH",$A186:$EG186)</f>
        <v>32</v>
      </c>
      <c r="EV186" s="69" t="n">
        <f aca="false">SUMIF($A$3:$EG$3,"=TF",$A186:$EG186)</f>
        <v>32</v>
      </c>
      <c r="XEG186" s="0"/>
      <c r="XEH186" s="0"/>
      <c r="XEI186" s="0"/>
      <c r="XEJ186" s="0"/>
      <c r="XEK186" s="0"/>
      <c r="XEL186" s="0"/>
      <c r="XEM186" s="0"/>
      <c r="XEN186" s="0"/>
      <c r="XEO186" s="0"/>
      <c r="XEP186" s="0"/>
      <c r="XEQ186" s="0"/>
      <c r="XER186" s="0"/>
      <c r="XES186" s="0"/>
      <c r="XET186" s="0"/>
      <c r="XEU186" s="0"/>
      <c r="XEV186" s="0"/>
      <c r="XEW186" s="0"/>
      <c r="XEX186" s="0"/>
      <c r="XEY186" s="0"/>
      <c r="XEZ186" s="0"/>
      <c r="XFA186" s="0"/>
      <c r="XFB186" s="0"/>
      <c r="XFC186" s="0"/>
      <c r="XFD186" s="70"/>
    </row>
    <row r="187" s="72" customFormat="true" ht="15" hidden="false" customHeight="false" outlineLevel="0" collapsed="false">
      <c r="A187" s="71" t="n">
        <f aca="false">A186+1</f>
        <v>183</v>
      </c>
      <c r="B187" s="72" t="s">
        <v>356</v>
      </c>
      <c r="C187" s="72" t="s">
        <v>563</v>
      </c>
      <c r="D187" s="72" t="s">
        <v>376</v>
      </c>
      <c r="E187" s="72" t="s">
        <v>377</v>
      </c>
      <c r="J187" s="73"/>
      <c r="K187" s="73" t="n">
        <v>2</v>
      </c>
      <c r="L187" s="73"/>
      <c r="M187" s="73" t="n">
        <f aca="false">SUM(J187:L187)</f>
        <v>2</v>
      </c>
      <c r="N187" s="73" t="n">
        <f aca="false">R187+V187+Z187</f>
        <v>2</v>
      </c>
      <c r="O187" s="73" t="n">
        <f aca="false">S187+W187+AA187</f>
        <v>10</v>
      </c>
      <c r="P187" s="73" t="n">
        <f aca="false">T187+X187+AB187</f>
        <v>10</v>
      </c>
      <c r="Q187" s="73" t="n">
        <f aca="false">U187+Y187+AC187</f>
        <v>10</v>
      </c>
      <c r="R187" s="73" t="n">
        <v>1</v>
      </c>
      <c r="S187" s="73" t="n">
        <v>5</v>
      </c>
      <c r="T187" s="73" t="n">
        <v>5</v>
      </c>
      <c r="U187" s="73" t="n">
        <v>5</v>
      </c>
      <c r="V187" s="73" t="n">
        <v>1</v>
      </c>
      <c r="W187" s="73" t="n">
        <v>5</v>
      </c>
      <c r="X187" s="73" t="n">
        <v>5</v>
      </c>
      <c r="Y187" s="73" t="n">
        <v>5</v>
      </c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U187" s="73"/>
      <c r="AV187" s="73"/>
      <c r="AW187" s="73"/>
      <c r="AX187" s="73"/>
      <c r="AY187" s="73"/>
      <c r="AZ187" s="73"/>
      <c r="BA187" s="73"/>
      <c r="BB187" s="73"/>
      <c r="BC187" s="73"/>
      <c r="BD187" s="73"/>
      <c r="BE187" s="73"/>
      <c r="BF187" s="73"/>
      <c r="BG187" s="73"/>
      <c r="BH187" s="73"/>
      <c r="BI187" s="73"/>
      <c r="BJ187" s="73"/>
      <c r="BK187" s="73"/>
      <c r="BL187" s="73"/>
      <c r="BM187" s="73"/>
      <c r="BN187" s="73"/>
      <c r="BO187" s="73"/>
      <c r="BP187" s="73"/>
      <c r="BQ187" s="73"/>
      <c r="BR187" s="73"/>
      <c r="BS187" s="73"/>
      <c r="BT187" s="73"/>
      <c r="BU187" s="73"/>
      <c r="BV187" s="73"/>
      <c r="BW187" s="73"/>
      <c r="BX187" s="73"/>
      <c r="BY187" s="73"/>
      <c r="BZ187" s="73"/>
      <c r="CA187" s="73"/>
      <c r="CB187" s="73"/>
      <c r="CC187" s="73"/>
      <c r="CD187" s="73"/>
      <c r="CE187" s="73"/>
      <c r="CF187" s="73"/>
      <c r="CG187" s="73"/>
      <c r="CH187" s="73"/>
      <c r="CI187" s="73"/>
      <c r="CJ187" s="73"/>
      <c r="CK187" s="73"/>
      <c r="CL187" s="73"/>
      <c r="CM187" s="73"/>
      <c r="CN187" s="73"/>
      <c r="CO187" s="73"/>
      <c r="CP187" s="73"/>
      <c r="CQ187" s="73"/>
      <c r="CR187" s="73"/>
      <c r="CS187" s="73"/>
      <c r="CT187" s="73"/>
      <c r="CU187" s="73"/>
      <c r="CV187" s="73"/>
      <c r="CW187" s="73"/>
      <c r="CX187" s="73"/>
      <c r="CY187" s="73"/>
      <c r="CZ187" s="73"/>
      <c r="DA187" s="73"/>
      <c r="DB187" s="73"/>
      <c r="DC187" s="73"/>
      <c r="DD187" s="73"/>
      <c r="DE187" s="73"/>
      <c r="DF187" s="73"/>
      <c r="DG187" s="73"/>
      <c r="DH187" s="73"/>
      <c r="DI187" s="73"/>
      <c r="DJ187" s="73"/>
      <c r="DK187" s="73"/>
      <c r="DL187" s="73"/>
      <c r="DM187" s="73"/>
      <c r="DN187" s="73" t="n">
        <v>1</v>
      </c>
      <c r="DO187" s="73" t="n">
        <v>0</v>
      </c>
      <c r="DP187" s="73" t="n">
        <v>0</v>
      </c>
      <c r="DQ187" s="73" t="n">
        <v>0</v>
      </c>
      <c r="DR187" s="73"/>
      <c r="DS187" s="73"/>
      <c r="DT187" s="73"/>
      <c r="DU187" s="73"/>
      <c r="DV187" s="73"/>
      <c r="DW187" s="73"/>
      <c r="DX187" s="73"/>
      <c r="DY187" s="73"/>
      <c r="DZ187" s="73"/>
      <c r="EA187" s="73"/>
      <c r="EB187" s="73"/>
      <c r="EC187" s="73"/>
      <c r="ED187" s="73"/>
      <c r="EE187" s="73"/>
      <c r="EF187" s="73"/>
      <c r="EG187" s="73"/>
      <c r="EH187" s="73" t="n">
        <f aca="false">SUM(I187:L187)</f>
        <v>2</v>
      </c>
      <c r="EI187" s="73" t="n">
        <f aca="false">SUMIF($N$3:$EG$3,"=TF",$N187:$EG187)</f>
        <v>10</v>
      </c>
      <c r="EJ187" s="73" t="str">
        <f aca="false">IF($B187=$B188,"",SUMIF($B$5:$B$287,$B187,$EI$5:$EI$287))</f>
        <v/>
      </c>
      <c r="EK187" s="59" t="n">
        <f aca="false">IF(SUMIF($B$5:$B$287,$B187,$EI$5:$EI$287)=0,"", EI187/SUMIF($B$5:$B$287,$B187,$EI$5:$EI$287))</f>
        <v>0.00154535620460516</v>
      </c>
      <c r="EL187" s="60" t="n">
        <f aca="false">IF(EH187=0, "", EI187/EH187)</f>
        <v>5</v>
      </c>
      <c r="EM187" s="72" t="str">
        <f aca="false">B187</f>
        <v>Orange</v>
      </c>
      <c r="EN187" s="72" t="e">
        <f aca="false">EN186+1</f>
        <v>#VALUE!</v>
      </c>
      <c r="ER187" s="73" t="n">
        <f aca="false">SUMIF($A$3:$EG$3,"=TN",$A187:$EG187)</f>
        <v>3</v>
      </c>
      <c r="ES187" s="73" t="n">
        <f aca="false">M187</f>
        <v>2</v>
      </c>
      <c r="ET187" s="73" t="n">
        <f aca="false">SUMIF($A$3:$EG$3,"=TE",$A187:$EG187)</f>
        <v>10</v>
      </c>
      <c r="EU187" s="73" t="n">
        <f aca="false">SUMIF($A$3:$EG$3,"=TH",$A187:$EG187)</f>
        <v>10</v>
      </c>
      <c r="EV187" s="73" t="n">
        <f aca="false">SUMIF($A$3:$EG$3,"=TF",$A187:$EG187)</f>
        <v>10</v>
      </c>
      <c r="XEG187" s="0"/>
      <c r="XEH187" s="0"/>
      <c r="XEI187" s="0"/>
      <c r="XEJ187" s="0"/>
      <c r="XEK187" s="0"/>
      <c r="XEL187" s="0"/>
      <c r="XEM187" s="0"/>
      <c r="XEN187" s="0"/>
      <c r="XEO187" s="0"/>
      <c r="XEP187" s="0"/>
      <c r="XEQ187" s="0"/>
      <c r="XER187" s="0"/>
      <c r="XES187" s="0"/>
      <c r="XET187" s="0"/>
      <c r="XEU187" s="0"/>
      <c r="XEV187" s="0"/>
      <c r="XEW187" s="0"/>
      <c r="XEX187" s="0"/>
      <c r="XEY187" s="0"/>
      <c r="XEZ187" s="0"/>
      <c r="XFA187" s="0"/>
      <c r="XFB187" s="0"/>
      <c r="XFC187" s="0"/>
      <c r="XFD187" s="74"/>
    </row>
    <row r="188" s="68" customFormat="true" ht="15" hidden="false" customHeight="false" outlineLevel="0" collapsed="false">
      <c r="A188" s="67" t="n">
        <f aca="false">A187+1</f>
        <v>184</v>
      </c>
      <c r="B188" s="68" t="s">
        <v>356</v>
      </c>
      <c r="C188" s="68" t="s">
        <v>564</v>
      </c>
      <c r="D188" s="68" t="s">
        <v>376</v>
      </c>
      <c r="E188" s="68" t="s">
        <v>377</v>
      </c>
      <c r="J188" s="69"/>
      <c r="K188" s="69" t="n">
        <v>5</v>
      </c>
      <c r="L188" s="69"/>
      <c r="M188" s="69" t="n">
        <f aca="false">SUM(J188:L188)</f>
        <v>5</v>
      </c>
      <c r="N188" s="69" t="n">
        <f aca="false">R188+V188+Z188</f>
        <v>5</v>
      </c>
      <c r="O188" s="69" t="n">
        <f aca="false">S188+W188+AA188</f>
        <v>24</v>
      </c>
      <c r="P188" s="69" t="n">
        <f aca="false">T188+X188+AB188</f>
        <v>24</v>
      </c>
      <c r="Q188" s="69" t="n">
        <f aca="false">U188+Y188+AC188</f>
        <v>24</v>
      </c>
      <c r="R188" s="69" t="n">
        <v>3</v>
      </c>
      <c r="S188" s="69" t="n">
        <v>15</v>
      </c>
      <c r="T188" s="69" t="n">
        <v>15</v>
      </c>
      <c r="U188" s="69" t="n">
        <v>15</v>
      </c>
      <c r="V188" s="69" t="n">
        <v>2</v>
      </c>
      <c r="W188" s="69" t="n">
        <v>9</v>
      </c>
      <c r="X188" s="69" t="n">
        <v>9</v>
      </c>
      <c r="Y188" s="69" t="n">
        <v>9</v>
      </c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69"/>
      <c r="CB188" s="69"/>
      <c r="CC188" s="69"/>
      <c r="CD188" s="69"/>
      <c r="CE188" s="69"/>
      <c r="CF188" s="69"/>
      <c r="CG188" s="69"/>
      <c r="CH188" s="69"/>
      <c r="CI188" s="69"/>
      <c r="CJ188" s="69"/>
      <c r="CK188" s="69"/>
      <c r="CL188" s="69"/>
      <c r="CM188" s="69"/>
      <c r="CN188" s="69"/>
      <c r="CO188" s="69"/>
      <c r="CP188" s="69"/>
      <c r="CQ188" s="69"/>
      <c r="CR188" s="69"/>
      <c r="CS188" s="69"/>
      <c r="CT188" s="69"/>
      <c r="CU188" s="69"/>
      <c r="CV188" s="69"/>
      <c r="CW188" s="69"/>
      <c r="CX188" s="69"/>
      <c r="CY188" s="69"/>
      <c r="CZ188" s="69"/>
      <c r="DA188" s="69"/>
      <c r="DB188" s="69"/>
      <c r="DC188" s="69"/>
      <c r="DD188" s="69"/>
      <c r="DE188" s="69"/>
      <c r="DF188" s="69"/>
      <c r="DG188" s="69"/>
      <c r="DH188" s="69"/>
      <c r="DI188" s="69"/>
      <c r="DJ188" s="69"/>
      <c r="DK188" s="69"/>
      <c r="DL188" s="69"/>
      <c r="DM188" s="69"/>
      <c r="DN188" s="69"/>
      <c r="DO188" s="69"/>
      <c r="DP188" s="69"/>
      <c r="DQ188" s="69"/>
      <c r="DR188" s="69"/>
      <c r="DS188" s="69"/>
      <c r="DT188" s="69"/>
      <c r="DU188" s="69"/>
      <c r="DV188" s="69"/>
      <c r="DW188" s="69"/>
      <c r="DX188" s="69"/>
      <c r="DY188" s="69"/>
      <c r="DZ188" s="69"/>
      <c r="EA188" s="69"/>
      <c r="EB188" s="69"/>
      <c r="EC188" s="69"/>
      <c r="ED188" s="69"/>
      <c r="EE188" s="69"/>
      <c r="EF188" s="69"/>
      <c r="EG188" s="69"/>
      <c r="EH188" s="69" t="n">
        <f aca="false">SUM(I188:L188)</f>
        <v>5</v>
      </c>
      <c r="EI188" s="69" t="n">
        <f aca="false">SUMIF($N$3:$EG$3,"=TF",$N188:$EG188)</f>
        <v>24</v>
      </c>
      <c r="EJ188" s="69" t="str">
        <f aca="false">IF($B188=$B189,"",SUMIF($B$5:$B$287,$B188,$EI$5:$EI$287))</f>
        <v/>
      </c>
      <c r="EK188" s="59" t="n">
        <f aca="false">IF(SUMIF($B$5:$B$287,$B188,$EI$5:$EI$287)=0,"", EI188/SUMIF($B$5:$B$287,$B188,$EI$5:$EI$287))</f>
        <v>0.00370885489105239</v>
      </c>
      <c r="EL188" s="60" t="n">
        <f aca="false">IF(EH188=0, "", EI188/EH188)</f>
        <v>4.8</v>
      </c>
      <c r="EM188" s="68" t="str">
        <f aca="false">B188</f>
        <v>Orange</v>
      </c>
      <c r="EN188" s="68" t="e">
        <f aca="false">EN187+1</f>
        <v>#VALUE!</v>
      </c>
      <c r="ER188" s="69" t="n">
        <f aca="false">SUMIF($A$3:$EG$3,"=TN",$A188:$EG188)</f>
        <v>5</v>
      </c>
      <c r="ES188" s="69" t="n">
        <f aca="false">M188</f>
        <v>5</v>
      </c>
      <c r="ET188" s="69" t="n">
        <f aca="false">SUMIF($A$3:$EG$3,"=TE",$A188:$EG188)</f>
        <v>24</v>
      </c>
      <c r="EU188" s="69" t="n">
        <f aca="false">SUMIF($A$3:$EG$3,"=TH",$A188:$EG188)</f>
        <v>24</v>
      </c>
      <c r="EV188" s="69" t="n">
        <f aca="false">SUMIF($A$3:$EG$3,"=TF",$A188:$EG188)</f>
        <v>24</v>
      </c>
      <c r="XEG188" s="0"/>
      <c r="XEH188" s="0"/>
      <c r="XEI188" s="0"/>
      <c r="XEJ188" s="0"/>
      <c r="XEK188" s="0"/>
      <c r="XEL188" s="0"/>
      <c r="XEM188" s="0"/>
      <c r="XEN188" s="0"/>
      <c r="XEO188" s="0"/>
      <c r="XEP188" s="0"/>
      <c r="XEQ188" s="0"/>
      <c r="XER188" s="0"/>
      <c r="XES188" s="0"/>
      <c r="XET188" s="0"/>
      <c r="XEU188" s="0"/>
      <c r="XEV188" s="0"/>
      <c r="XEW188" s="0"/>
      <c r="XEX188" s="0"/>
      <c r="XEY188" s="0"/>
      <c r="XEZ188" s="0"/>
      <c r="XFA188" s="0"/>
      <c r="XFB188" s="0"/>
      <c r="XFC188" s="0"/>
      <c r="XFD188" s="70"/>
    </row>
    <row r="189" s="72" customFormat="true" ht="15" hidden="false" customHeight="false" outlineLevel="0" collapsed="false">
      <c r="A189" s="71" t="n">
        <f aca="false">A188+1</f>
        <v>185</v>
      </c>
      <c r="B189" s="72" t="s">
        <v>356</v>
      </c>
      <c r="C189" s="72" t="s">
        <v>565</v>
      </c>
      <c r="D189" s="72" t="s">
        <v>566</v>
      </c>
      <c r="E189" s="72" t="s">
        <v>567</v>
      </c>
      <c r="J189" s="73"/>
      <c r="K189" s="73" t="n">
        <v>21</v>
      </c>
      <c r="L189" s="73"/>
      <c r="M189" s="73" t="n">
        <f aca="false">SUM(J189:L189)</f>
        <v>21</v>
      </c>
      <c r="N189" s="73" t="n">
        <f aca="false">R189+V189+Z189</f>
        <v>3</v>
      </c>
      <c r="O189" s="73" t="n">
        <f aca="false">S189+W189+AA189</f>
        <v>9</v>
      </c>
      <c r="P189" s="73" t="n">
        <f aca="false">T189+X189+AB189</f>
        <v>9</v>
      </c>
      <c r="Q189" s="73" t="n">
        <f aca="false">U189+Y189+AC189</f>
        <v>9</v>
      </c>
      <c r="R189" s="73" t="n">
        <v>3</v>
      </c>
      <c r="S189" s="73" t="n">
        <v>9</v>
      </c>
      <c r="T189" s="73" t="n">
        <v>9</v>
      </c>
      <c r="U189" s="73" t="n">
        <v>9</v>
      </c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3"/>
      <c r="BO189" s="73"/>
      <c r="BP189" s="73"/>
      <c r="BQ189" s="73"/>
      <c r="BR189" s="73"/>
      <c r="BS189" s="73"/>
      <c r="BT189" s="73"/>
      <c r="BU189" s="73"/>
      <c r="BV189" s="73"/>
      <c r="BW189" s="73"/>
      <c r="BX189" s="73"/>
      <c r="BY189" s="73"/>
      <c r="BZ189" s="73"/>
      <c r="CA189" s="73"/>
      <c r="CB189" s="73"/>
      <c r="CC189" s="73"/>
      <c r="CD189" s="73"/>
      <c r="CE189" s="73"/>
      <c r="CF189" s="73"/>
      <c r="CG189" s="73"/>
      <c r="CH189" s="73"/>
      <c r="CI189" s="73"/>
      <c r="CJ189" s="73"/>
      <c r="CK189" s="73"/>
      <c r="CL189" s="73"/>
      <c r="CM189" s="73"/>
      <c r="CN189" s="73"/>
      <c r="CO189" s="73"/>
      <c r="CP189" s="73"/>
      <c r="CQ189" s="73"/>
      <c r="CR189" s="73"/>
      <c r="CS189" s="73"/>
      <c r="CT189" s="73"/>
      <c r="CU189" s="73"/>
      <c r="CV189" s="73"/>
      <c r="CW189" s="73"/>
      <c r="CX189" s="73"/>
      <c r="CY189" s="73"/>
      <c r="CZ189" s="73"/>
      <c r="DA189" s="73"/>
      <c r="DB189" s="73"/>
      <c r="DC189" s="73"/>
      <c r="DD189" s="73"/>
      <c r="DE189" s="73"/>
      <c r="DF189" s="73"/>
      <c r="DG189" s="73"/>
      <c r="DH189" s="73"/>
      <c r="DI189" s="73"/>
      <c r="DJ189" s="73"/>
      <c r="DK189" s="73"/>
      <c r="DL189" s="73"/>
      <c r="DM189" s="73"/>
      <c r="DN189" s="73"/>
      <c r="DO189" s="73"/>
      <c r="DP189" s="73"/>
      <c r="DQ189" s="73"/>
      <c r="DR189" s="73"/>
      <c r="DS189" s="73"/>
      <c r="DT189" s="73"/>
      <c r="DU189" s="73"/>
      <c r="DV189" s="73"/>
      <c r="DW189" s="73"/>
      <c r="DX189" s="73"/>
      <c r="DY189" s="73"/>
      <c r="DZ189" s="73"/>
      <c r="EA189" s="73"/>
      <c r="EB189" s="73"/>
      <c r="EC189" s="73"/>
      <c r="ED189" s="73"/>
      <c r="EE189" s="73"/>
      <c r="EF189" s="73"/>
      <c r="EG189" s="73"/>
      <c r="EH189" s="73" t="n">
        <f aca="false">SUM(I189:L189)</f>
        <v>21</v>
      </c>
      <c r="EI189" s="73" t="n">
        <f aca="false">SUMIF($N$3:$EG$3,"=TF",$N189:$EG189)</f>
        <v>9</v>
      </c>
      <c r="EJ189" s="73" t="str">
        <f aca="false">IF($B189=$B190,"",SUMIF($B$5:$B$287,$B189,$EI$5:$EI$287))</f>
        <v/>
      </c>
      <c r="EK189" s="59" t="n">
        <f aca="false">IF(SUMIF($B$5:$B$287,$B189,$EI$5:$EI$287)=0,"", EI189/SUMIF($B$5:$B$287,$B189,$EI$5:$EI$287))</f>
        <v>0.00139082058414465</v>
      </c>
      <c r="EL189" s="60" t="n">
        <f aca="false">IF(EH189=0, "", EI189/EH189)</f>
        <v>0.428571428571429</v>
      </c>
      <c r="EM189" s="72" t="str">
        <f aca="false">B189</f>
        <v>Orange</v>
      </c>
      <c r="EN189" s="72" t="e">
        <f aca="false">EN188+1</f>
        <v>#VALUE!</v>
      </c>
      <c r="ER189" s="73" t="n">
        <f aca="false">SUMIF($A$3:$EG$3,"=TN",$A189:$EG189)</f>
        <v>3</v>
      </c>
      <c r="ES189" s="73" t="n">
        <f aca="false">M189</f>
        <v>21</v>
      </c>
      <c r="ET189" s="73" t="n">
        <f aca="false">SUMIF($A$3:$EG$3,"=TE",$A189:$EG189)</f>
        <v>9</v>
      </c>
      <c r="EU189" s="73" t="n">
        <f aca="false">SUMIF($A$3:$EG$3,"=TH",$A189:$EG189)</f>
        <v>9</v>
      </c>
      <c r="EV189" s="73" t="n">
        <f aca="false">SUMIF($A$3:$EG$3,"=TF",$A189:$EG189)</f>
        <v>9</v>
      </c>
      <c r="XEG189" s="0"/>
      <c r="XEH189" s="0"/>
      <c r="XEI189" s="0"/>
      <c r="XEJ189" s="0"/>
      <c r="XEK189" s="0"/>
      <c r="XEL189" s="0"/>
      <c r="XEM189" s="0"/>
      <c r="XEN189" s="0"/>
      <c r="XEO189" s="0"/>
      <c r="XEP189" s="0"/>
      <c r="XEQ189" s="0"/>
      <c r="XER189" s="0"/>
      <c r="XES189" s="0"/>
      <c r="XET189" s="0"/>
      <c r="XEU189" s="0"/>
      <c r="XEV189" s="0"/>
      <c r="XEW189" s="0"/>
      <c r="XEX189" s="0"/>
      <c r="XEY189" s="0"/>
      <c r="XEZ189" s="0"/>
      <c r="XFA189" s="0"/>
      <c r="XFB189" s="0"/>
      <c r="XFC189" s="0"/>
      <c r="XFD189" s="74"/>
    </row>
    <row r="190" s="68" customFormat="true" ht="15" hidden="false" customHeight="false" outlineLevel="0" collapsed="false">
      <c r="A190" s="67" t="n">
        <f aca="false">A189+1</f>
        <v>186</v>
      </c>
      <c r="B190" s="68" t="s">
        <v>356</v>
      </c>
      <c r="C190" s="68" t="s">
        <v>568</v>
      </c>
      <c r="D190" s="68" t="s">
        <v>415</v>
      </c>
      <c r="E190" s="68" t="s">
        <v>416</v>
      </c>
      <c r="J190" s="69"/>
      <c r="K190" s="69" t="n">
        <v>2</v>
      </c>
      <c r="L190" s="69"/>
      <c r="M190" s="69" t="n">
        <f aca="false">SUM(J190:L190)</f>
        <v>2</v>
      </c>
      <c r="N190" s="69" t="n">
        <f aca="false">R190+V190+Z190</f>
        <v>4</v>
      </c>
      <c r="O190" s="69" t="n">
        <f aca="false">S190+W190+AA190</f>
        <v>16</v>
      </c>
      <c r="P190" s="69" t="n">
        <f aca="false">T190+X190+AB190</f>
        <v>13</v>
      </c>
      <c r="Q190" s="69" t="n">
        <f aca="false">U190+Y190+AC190</f>
        <v>13</v>
      </c>
      <c r="R190" s="69" t="n">
        <v>2</v>
      </c>
      <c r="S190" s="69" t="n">
        <v>8</v>
      </c>
      <c r="T190" s="69" t="n">
        <v>8</v>
      </c>
      <c r="U190" s="69" t="n">
        <v>8</v>
      </c>
      <c r="V190" s="69" t="n">
        <v>2</v>
      </c>
      <c r="W190" s="69" t="n">
        <v>8</v>
      </c>
      <c r="X190" s="69" t="n">
        <v>5</v>
      </c>
      <c r="Y190" s="69" t="n">
        <v>5</v>
      </c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69"/>
      <c r="CB190" s="69"/>
      <c r="CC190" s="69"/>
      <c r="CD190" s="69"/>
      <c r="CE190" s="69"/>
      <c r="CF190" s="69"/>
      <c r="CG190" s="69"/>
      <c r="CH190" s="69"/>
      <c r="CI190" s="69"/>
      <c r="CJ190" s="69"/>
      <c r="CK190" s="69"/>
      <c r="CL190" s="69"/>
      <c r="CM190" s="69"/>
      <c r="CN190" s="69"/>
      <c r="CO190" s="69"/>
      <c r="CP190" s="69"/>
      <c r="CQ190" s="69"/>
      <c r="CR190" s="69"/>
      <c r="CS190" s="69"/>
      <c r="CT190" s="69"/>
      <c r="CU190" s="69"/>
      <c r="CV190" s="69"/>
      <c r="CW190" s="69"/>
      <c r="CX190" s="69"/>
      <c r="CY190" s="69"/>
      <c r="CZ190" s="69"/>
      <c r="DA190" s="69"/>
      <c r="DB190" s="69"/>
      <c r="DC190" s="69"/>
      <c r="DD190" s="69"/>
      <c r="DE190" s="69"/>
      <c r="DF190" s="69"/>
      <c r="DG190" s="69"/>
      <c r="DH190" s="69"/>
      <c r="DI190" s="69"/>
      <c r="DJ190" s="69"/>
      <c r="DK190" s="69"/>
      <c r="DL190" s="69"/>
      <c r="DM190" s="69"/>
      <c r="DN190" s="69"/>
      <c r="DO190" s="69"/>
      <c r="DP190" s="69"/>
      <c r="DQ190" s="69"/>
      <c r="DR190" s="69"/>
      <c r="DS190" s="69"/>
      <c r="DT190" s="69"/>
      <c r="DU190" s="69"/>
      <c r="DV190" s="69"/>
      <c r="DW190" s="69"/>
      <c r="DX190" s="69"/>
      <c r="DY190" s="69"/>
      <c r="DZ190" s="69"/>
      <c r="EA190" s="69"/>
      <c r="EB190" s="69"/>
      <c r="EC190" s="69"/>
      <c r="ED190" s="69"/>
      <c r="EE190" s="69"/>
      <c r="EF190" s="69"/>
      <c r="EG190" s="69"/>
      <c r="EH190" s="69" t="n">
        <f aca="false">SUM(I190:L190)</f>
        <v>2</v>
      </c>
      <c r="EI190" s="69" t="n">
        <f aca="false">SUMIF($N$3:$EG$3,"=TF",$N190:$EG190)</f>
        <v>13</v>
      </c>
      <c r="EJ190" s="69" t="str">
        <f aca="false">IF($B190=$B191,"",SUMIF($B$5:$B$287,$B190,$EI$5:$EI$287))</f>
        <v/>
      </c>
      <c r="EK190" s="59" t="n">
        <f aca="false">IF(SUMIF($B$5:$B$287,$B190,$EI$5:$EI$287)=0,"", EI190/SUMIF($B$5:$B$287,$B190,$EI$5:$EI$287))</f>
        <v>0.00200896306598671</v>
      </c>
      <c r="EL190" s="60" t="n">
        <f aca="false">IF(EH190=0, "", EI190/EH190)</f>
        <v>6.5</v>
      </c>
      <c r="EM190" s="68" t="str">
        <f aca="false">B190</f>
        <v>Orange</v>
      </c>
      <c r="EN190" s="68" t="e">
        <f aca="false">EN189+1</f>
        <v>#VALUE!</v>
      </c>
      <c r="ER190" s="69" t="n">
        <f aca="false">SUMIF($A$3:$EG$3,"=TN",$A190:$EG190)</f>
        <v>4</v>
      </c>
      <c r="ES190" s="69" t="n">
        <f aca="false">M190</f>
        <v>2</v>
      </c>
      <c r="ET190" s="69" t="n">
        <f aca="false">SUMIF($A$3:$EG$3,"=TE",$A190:$EG190)</f>
        <v>16</v>
      </c>
      <c r="EU190" s="69" t="n">
        <f aca="false">SUMIF($A$3:$EG$3,"=TH",$A190:$EG190)</f>
        <v>13</v>
      </c>
      <c r="EV190" s="69" t="n">
        <f aca="false">SUMIF($A$3:$EG$3,"=TF",$A190:$EG190)</f>
        <v>13</v>
      </c>
      <c r="XEG190" s="0"/>
      <c r="XEH190" s="0"/>
      <c r="XEI190" s="0"/>
      <c r="XEJ190" s="0"/>
      <c r="XEK190" s="0"/>
      <c r="XEL190" s="0"/>
      <c r="XEM190" s="0"/>
      <c r="XEN190" s="0"/>
      <c r="XEO190" s="0"/>
      <c r="XEP190" s="0"/>
      <c r="XEQ190" s="0"/>
      <c r="XER190" s="0"/>
      <c r="XES190" s="0"/>
      <c r="XET190" s="0"/>
      <c r="XEU190" s="0"/>
      <c r="XEV190" s="0"/>
      <c r="XEW190" s="0"/>
      <c r="XEX190" s="0"/>
      <c r="XEY190" s="0"/>
      <c r="XEZ190" s="0"/>
      <c r="XFA190" s="0"/>
      <c r="XFB190" s="0"/>
      <c r="XFC190" s="0"/>
      <c r="XFD190" s="70"/>
    </row>
    <row r="191" s="72" customFormat="true" ht="15" hidden="false" customHeight="false" outlineLevel="0" collapsed="false">
      <c r="A191" s="71" t="n">
        <f aca="false">A190+1</f>
        <v>187</v>
      </c>
      <c r="B191" s="72" t="s">
        <v>356</v>
      </c>
      <c r="C191" s="72" t="s">
        <v>569</v>
      </c>
      <c r="D191" s="72" t="s">
        <v>470</v>
      </c>
      <c r="E191" s="72" t="s">
        <v>471</v>
      </c>
      <c r="J191" s="73"/>
      <c r="K191" s="73" t="n">
        <v>1</v>
      </c>
      <c r="L191" s="73"/>
      <c r="M191" s="73" t="n">
        <f aca="false">SUM(J191:L191)</f>
        <v>1</v>
      </c>
      <c r="N191" s="73" t="n">
        <f aca="false">R191+V191+Z191</f>
        <v>2</v>
      </c>
      <c r="O191" s="73" t="n">
        <f aca="false">S191+W191+AA191</f>
        <v>5</v>
      </c>
      <c r="P191" s="73" t="n">
        <f aca="false">T191+X191+AB191</f>
        <v>5</v>
      </c>
      <c r="Q191" s="73" t="n">
        <f aca="false">U191+Y191+AC191</f>
        <v>5</v>
      </c>
      <c r="R191" s="73" t="n">
        <v>1</v>
      </c>
      <c r="S191" s="73" t="n">
        <v>5</v>
      </c>
      <c r="T191" s="73" t="n">
        <v>5</v>
      </c>
      <c r="U191" s="73" t="n">
        <v>5</v>
      </c>
      <c r="V191" s="73" t="n">
        <v>1</v>
      </c>
      <c r="W191" s="73" t="n">
        <v>0</v>
      </c>
      <c r="X191" s="73" t="n">
        <v>0</v>
      </c>
      <c r="Y191" s="73" t="n">
        <v>0</v>
      </c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3"/>
      <c r="BO191" s="73"/>
      <c r="BP191" s="73"/>
      <c r="BQ191" s="73"/>
      <c r="BR191" s="73"/>
      <c r="BS191" s="73"/>
      <c r="BT191" s="73"/>
      <c r="BU191" s="73"/>
      <c r="BV191" s="73"/>
      <c r="BW191" s="73"/>
      <c r="BX191" s="73"/>
      <c r="BY191" s="73"/>
      <c r="BZ191" s="73"/>
      <c r="CA191" s="73"/>
      <c r="CB191" s="73"/>
      <c r="CC191" s="73"/>
      <c r="CD191" s="73"/>
      <c r="CE191" s="73"/>
      <c r="CF191" s="73"/>
      <c r="CG191" s="73"/>
      <c r="CH191" s="73"/>
      <c r="CI191" s="73"/>
      <c r="CJ191" s="73"/>
      <c r="CK191" s="73"/>
      <c r="CL191" s="73"/>
      <c r="CM191" s="73"/>
      <c r="CN191" s="73"/>
      <c r="CO191" s="73"/>
      <c r="CP191" s="73"/>
      <c r="CQ191" s="73"/>
      <c r="CR191" s="73"/>
      <c r="CS191" s="73"/>
      <c r="CT191" s="73"/>
      <c r="CU191" s="73"/>
      <c r="CV191" s="73"/>
      <c r="CW191" s="73"/>
      <c r="CX191" s="73"/>
      <c r="CY191" s="73"/>
      <c r="CZ191" s="73"/>
      <c r="DA191" s="73"/>
      <c r="DB191" s="73"/>
      <c r="DC191" s="73"/>
      <c r="DD191" s="73"/>
      <c r="DE191" s="73"/>
      <c r="DF191" s="73"/>
      <c r="DG191" s="73"/>
      <c r="DH191" s="73"/>
      <c r="DI191" s="73"/>
      <c r="DJ191" s="73"/>
      <c r="DK191" s="73"/>
      <c r="DL191" s="73"/>
      <c r="DM191" s="73"/>
      <c r="DN191" s="73"/>
      <c r="DO191" s="73"/>
      <c r="DP191" s="73"/>
      <c r="DQ191" s="73"/>
      <c r="DR191" s="73"/>
      <c r="DS191" s="73"/>
      <c r="DT191" s="73"/>
      <c r="DU191" s="73"/>
      <c r="DV191" s="73"/>
      <c r="DW191" s="73"/>
      <c r="DX191" s="73"/>
      <c r="DY191" s="73"/>
      <c r="DZ191" s="73"/>
      <c r="EA191" s="73"/>
      <c r="EB191" s="73"/>
      <c r="EC191" s="73"/>
      <c r="ED191" s="73"/>
      <c r="EE191" s="73"/>
      <c r="EF191" s="73"/>
      <c r="EG191" s="73"/>
      <c r="EH191" s="73" t="n">
        <f aca="false">SUM(I191:L191)</f>
        <v>1</v>
      </c>
      <c r="EI191" s="73" t="n">
        <f aca="false">SUMIF($N$3:$EG$3,"=TF",$N191:$EG191)</f>
        <v>5</v>
      </c>
      <c r="EJ191" s="73" t="str">
        <f aca="false">IF($B191=$B192,"",SUMIF($B$5:$B$287,$B191,$EI$5:$EI$287))</f>
        <v/>
      </c>
      <c r="EK191" s="59" t="n">
        <f aca="false">IF(SUMIF($B$5:$B$287,$B191,$EI$5:$EI$287)=0,"", EI191/SUMIF($B$5:$B$287,$B191,$EI$5:$EI$287))</f>
        <v>0.000772678102302581</v>
      </c>
      <c r="EL191" s="60" t="n">
        <f aca="false">IF(EH191=0, "", EI191/EH191)</f>
        <v>5</v>
      </c>
      <c r="EM191" s="72" t="str">
        <f aca="false">B191</f>
        <v>Orange</v>
      </c>
      <c r="EN191" s="72" t="e">
        <f aca="false">EN190+1</f>
        <v>#VALUE!</v>
      </c>
      <c r="ER191" s="73" t="n">
        <f aca="false">SUMIF($A$3:$EG$3,"=TN",$A191:$EG191)</f>
        <v>2</v>
      </c>
      <c r="ES191" s="73" t="n">
        <f aca="false">M191</f>
        <v>1</v>
      </c>
      <c r="ET191" s="73" t="n">
        <f aca="false">SUMIF($A$3:$EG$3,"=TE",$A191:$EG191)</f>
        <v>5</v>
      </c>
      <c r="EU191" s="73" t="n">
        <f aca="false">SUMIF($A$3:$EG$3,"=TH",$A191:$EG191)</f>
        <v>5</v>
      </c>
      <c r="EV191" s="73" t="n">
        <f aca="false">SUMIF($A$3:$EG$3,"=TF",$A191:$EG191)</f>
        <v>5</v>
      </c>
      <c r="XEG191" s="0"/>
      <c r="XEH191" s="0"/>
      <c r="XEI191" s="0"/>
      <c r="XEJ191" s="0"/>
      <c r="XEK191" s="0"/>
      <c r="XEL191" s="0"/>
      <c r="XEM191" s="0"/>
      <c r="XEN191" s="0"/>
      <c r="XEO191" s="0"/>
      <c r="XEP191" s="0"/>
      <c r="XEQ191" s="0"/>
      <c r="XER191" s="0"/>
      <c r="XES191" s="0"/>
      <c r="XET191" s="0"/>
      <c r="XEU191" s="0"/>
      <c r="XEV191" s="0"/>
      <c r="XEW191" s="0"/>
      <c r="XEX191" s="0"/>
      <c r="XEY191" s="0"/>
      <c r="XEZ191" s="0"/>
      <c r="XFA191" s="0"/>
      <c r="XFB191" s="0"/>
      <c r="XFC191" s="0"/>
      <c r="XFD191" s="74"/>
    </row>
    <row r="192" s="68" customFormat="true" ht="15" hidden="false" customHeight="false" outlineLevel="0" collapsed="false">
      <c r="A192" s="67" t="n">
        <f aca="false">A191+1</f>
        <v>188</v>
      </c>
      <c r="B192" s="68" t="s">
        <v>356</v>
      </c>
      <c r="C192" s="68" t="s">
        <v>570</v>
      </c>
      <c r="D192" s="68" t="s">
        <v>477</v>
      </c>
      <c r="E192" s="68" t="s">
        <v>478</v>
      </c>
      <c r="J192" s="69"/>
      <c r="K192" s="69" t="n">
        <v>8</v>
      </c>
      <c r="L192" s="69"/>
      <c r="M192" s="69" t="n">
        <f aca="false">SUM(J192:L192)</f>
        <v>8</v>
      </c>
      <c r="N192" s="69" t="n">
        <f aca="false">R192+V192+Z192</f>
        <v>0</v>
      </c>
      <c r="O192" s="69" t="n">
        <f aca="false">S192+W192+AA192</f>
        <v>0</v>
      </c>
      <c r="P192" s="69" t="n">
        <f aca="false">T192+X192+AB192</f>
        <v>0</v>
      </c>
      <c r="Q192" s="69" t="n">
        <f aca="false">U192+Y192+AC192</f>
        <v>0</v>
      </c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69"/>
      <c r="CB192" s="69"/>
      <c r="CC192" s="69"/>
      <c r="CD192" s="69"/>
      <c r="CE192" s="69"/>
      <c r="CF192" s="69"/>
      <c r="CG192" s="69"/>
      <c r="CH192" s="69"/>
      <c r="CI192" s="69"/>
      <c r="CJ192" s="69"/>
      <c r="CK192" s="69"/>
      <c r="CL192" s="69"/>
      <c r="CM192" s="69"/>
      <c r="CN192" s="69"/>
      <c r="CO192" s="69"/>
      <c r="CP192" s="69"/>
      <c r="CQ192" s="69"/>
      <c r="CR192" s="69"/>
      <c r="CS192" s="69"/>
      <c r="CT192" s="69"/>
      <c r="CU192" s="69"/>
      <c r="CV192" s="69"/>
      <c r="CW192" s="69"/>
      <c r="CX192" s="69"/>
      <c r="CY192" s="69"/>
      <c r="CZ192" s="69"/>
      <c r="DA192" s="69"/>
      <c r="DB192" s="69"/>
      <c r="DC192" s="69"/>
      <c r="DD192" s="69"/>
      <c r="DE192" s="69"/>
      <c r="DF192" s="69"/>
      <c r="DG192" s="69"/>
      <c r="DH192" s="69"/>
      <c r="DI192" s="69"/>
      <c r="DJ192" s="69"/>
      <c r="DK192" s="69"/>
      <c r="DL192" s="69"/>
      <c r="DM192" s="69"/>
      <c r="DN192" s="69"/>
      <c r="DO192" s="69"/>
      <c r="DP192" s="69"/>
      <c r="DQ192" s="69"/>
      <c r="DR192" s="69"/>
      <c r="DS192" s="69"/>
      <c r="DT192" s="69"/>
      <c r="DU192" s="69"/>
      <c r="DV192" s="69"/>
      <c r="DW192" s="69"/>
      <c r="DX192" s="69"/>
      <c r="DY192" s="69"/>
      <c r="DZ192" s="69"/>
      <c r="EA192" s="69"/>
      <c r="EB192" s="69"/>
      <c r="EC192" s="69"/>
      <c r="ED192" s="69"/>
      <c r="EE192" s="69"/>
      <c r="EF192" s="69"/>
      <c r="EG192" s="69"/>
      <c r="EH192" s="69" t="n">
        <f aca="false">SUM(I192:L192)</f>
        <v>8</v>
      </c>
      <c r="EI192" s="69" t="n">
        <f aca="false">SUMIF($N$3:$EG$3,"=TF",$N192:$EG192)</f>
        <v>0</v>
      </c>
      <c r="EJ192" s="69" t="str">
        <f aca="false">IF($B192=$B193,"",SUMIF($B$5:$B$287,$B192,$EI$5:$EI$287))</f>
        <v/>
      </c>
      <c r="EK192" s="59" t="n">
        <f aca="false">IF(SUMIF($B$5:$B$287,$B192,$EI$5:$EI$287)=0,"", EI192/SUMIF($B$5:$B$287,$B192,$EI$5:$EI$287))</f>
        <v>0</v>
      </c>
      <c r="EL192" s="60" t="n">
        <f aca="false">IF(EH192=0, "", EI192/EH192)</f>
        <v>0</v>
      </c>
      <c r="EM192" s="68" t="str">
        <f aca="false">B192</f>
        <v>Orange</v>
      </c>
      <c r="EN192" s="68" t="e">
        <f aca="false">EN191+1</f>
        <v>#VALUE!</v>
      </c>
      <c r="EP192" s="68" t="s">
        <v>186</v>
      </c>
      <c r="ER192" s="69" t="n">
        <f aca="false">SUMIF($A$3:$EG$3,"=TN",$A192:$EG192)</f>
        <v>0</v>
      </c>
      <c r="ES192" s="69" t="n">
        <f aca="false">M192</f>
        <v>8</v>
      </c>
      <c r="ET192" s="69" t="n">
        <f aca="false">SUMIF($A$3:$EG$3,"=TE",$A192:$EG192)</f>
        <v>0</v>
      </c>
      <c r="EU192" s="69" t="n">
        <f aca="false">SUMIF($A$3:$EG$3,"=TH",$A192:$EG192)</f>
        <v>0</v>
      </c>
      <c r="EV192" s="69" t="n">
        <f aca="false">SUMIF($A$3:$EG$3,"=TF",$A192:$EG192)</f>
        <v>0</v>
      </c>
      <c r="XEG192" s="0"/>
      <c r="XEH192" s="0"/>
      <c r="XEI192" s="0"/>
      <c r="XEJ192" s="0"/>
      <c r="XEK192" s="0"/>
      <c r="XEL192" s="0"/>
      <c r="XEM192" s="0"/>
      <c r="XEN192" s="0"/>
      <c r="XEO192" s="0"/>
      <c r="XEP192" s="0"/>
      <c r="XEQ192" s="0"/>
      <c r="XER192" s="0"/>
      <c r="XES192" s="0"/>
      <c r="XET192" s="0"/>
      <c r="XEU192" s="0"/>
      <c r="XEV192" s="0"/>
      <c r="XEW192" s="0"/>
      <c r="XEX192" s="0"/>
      <c r="XEY192" s="0"/>
      <c r="XEZ192" s="0"/>
      <c r="XFA192" s="0"/>
      <c r="XFB192" s="0"/>
      <c r="XFC192" s="0"/>
      <c r="XFD192" s="70"/>
    </row>
    <row r="193" s="72" customFormat="true" ht="15" hidden="false" customHeight="false" outlineLevel="0" collapsed="false">
      <c r="A193" s="71" t="n">
        <f aca="false">A192+1</f>
        <v>189</v>
      </c>
      <c r="B193" s="72" t="s">
        <v>356</v>
      </c>
      <c r="C193" s="72" t="s">
        <v>571</v>
      </c>
      <c r="D193" s="72" t="s">
        <v>572</v>
      </c>
      <c r="E193" s="72" t="s">
        <v>573</v>
      </c>
      <c r="J193" s="73"/>
      <c r="K193" s="73" t="n">
        <v>12</v>
      </c>
      <c r="L193" s="73"/>
      <c r="M193" s="73" t="n">
        <f aca="false">SUM(J193:L193)</f>
        <v>12</v>
      </c>
      <c r="N193" s="73" t="n">
        <f aca="false">R193+V193+Z193</f>
        <v>10</v>
      </c>
      <c r="O193" s="73" t="n">
        <f aca="false">S193+W193+AA193</f>
        <v>52</v>
      </c>
      <c r="P193" s="73" t="n">
        <f aca="false">T193+X193+AB193</f>
        <v>52</v>
      </c>
      <c r="Q193" s="73" t="n">
        <f aca="false">U193+Y193+AC193</f>
        <v>52</v>
      </c>
      <c r="R193" s="73" t="n">
        <v>8</v>
      </c>
      <c r="S193" s="73" t="n">
        <v>40</v>
      </c>
      <c r="T193" s="73" t="n">
        <v>40</v>
      </c>
      <c r="U193" s="73" t="n">
        <v>40</v>
      </c>
      <c r="V193" s="73" t="n">
        <v>2</v>
      </c>
      <c r="W193" s="73" t="n">
        <v>12</v>
      </c>
      <c r="X193" s="73" t="n">
        <v>12</v>
      </c>
      <c r="Y193" s="73" t="n">
        <v>12</v>
      </c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U193" s="73"/>
      <c r="AV193" s="73"/>
      <c r="AW193" s="73"/>
      <c r="AX193" s="73"/>
      <c r="AY193" s="73"/>
      <c r="AZ193" s="73"/>
      <c r="BA193" s="73"/>
      <c r="BB193" s="73"/>
      <c r="BC193" s="73"/>
      <c r="BD193" s="73"/>
      <c r="BE193" s="73"/>
      <c r="BF193" s="73"/>
      <c r="BG193" s="73"/>
      <c r="BH193" s="73"/>
      <c r="BI193" s="73"/>
      <c r="BJ193" s="73"/>
      <c r="BK193" s="73"/>
      <c r="BL193" s="73"/>
      <c r="BM193" s="73"/>
      <c r="BN193" s="73"/>
      <c r="BO193" s="73"/>
      <c r="BP193" s="73"/>
      <c r="BQ193" s="73"/>
      <c r="BR193" s="73"/>
      <c r="BS193" s="73"/>
      <c r="BT193" s="73"/>
      <c r="BU193" s="73"/>
      <c r="BV193" s="73"/>
      <c r="BW193" s="73"/>
      <c r="BX193" s="73"/>
      <c r="BY193" s="73"/>
      <c r="BZ193" s="73"/>
      <c r="CA193" s="73"/>
      <c r="CB193" s="73"/>
      <c r="CC193" s="73"/>
      <c r="CD193" s="73"/>
      <c r="CE193" s="73"/>
      <c r="CF193" s="73"/>
      <c r="CG193" s="73"/>
      <c r="CH193" s="73"/>
      <c r="CI193" s="73"/>
      <c r="CJ193" s="73"/>
      <c r="CK193" s="73"/>
      <c r="CL193" s="73"/>
      <c r="CM193" s="73"/>
      <c r="CN193" s="73"/>
      <c r="CO193" s="73"/>
      <c r="CP193" s="73"/>
      <c r="CQ193" s="73"/>
      <c r="CR193" s="73"/>
      <c r="CS193" s="73"/>
      <c r="CT193" s="73"/>
      <c r="CU193" s="73"/>
      <c r="CV193" s="73"/>
      <c r="CW193" s="73"/>
      <c r="CX193" s="73"/>
      <c r="CY193" s="73"/>
      <c r="CZ193" s="73"/>
      <c r="DA193" s="73"/>
      <c r="DB193" s="73"/>
      <c r="DC193" s="73"/>
      <c r="DD193" s="73"/>
      <c r="DE193" s="73"/>
      <c r="DF193" s="73"/>
      <c r="DG193" s="73"/>
      <c r="DH193" s="73"/>
      <c r="DI193" s="73"/>
      <c r="DJ193" s="73"/>
      <c r="DK193" s="73"/>
      <c r="DL193" s="73"/>
      <c r="DM193" s="73"/>
      <c r="DN193" s="73"/>
      <c r="DO193" s="73"/>
      <c r="DP193" s="73"/>
      <c r="DQ193" s="73"/>
      <c r="DR193" s="73"/>
      <c r="DS193" s="73"/>
      <c r="DT193" s="73"/>
      <c r="DU193" s="73"/>
      <c r="DV193" s="73"/>
      <c r="DW193" s="73"/>
      <c r="DX193" s="73"/>
      <c r="DY193" s="73"/>
      <c r="DZ193" s="73"/>
      <c r="EA193" s="73"/>
      <c r="EB193" s="73"/>
      <c r="EC193" s="73"/>
      <c r="ED193" s="73"/>
      <c r="EE193" s="73"/>
      <c r="EF193" s="73"/>
      <c r="EG193" s="73"/>
      <c r="EH193" s="73" t="n">
        <f aca="false">SUM(I193:L193)</f>
        <v>12</v>
      </c>
      <c r="EI193" s="73" t="n">
        <f aca="false">SUMIF($N$3:$EG$3,"=TF",$N193:$EG193)</f>
        <v>52</v>
      </c>
      <c r="EJ193" s="73" t="str">
        <f aca="false">IF($B193=$B194,"",SUMIF($B$5:$B$287,$B193,$EI$5:$EI$287))</f>
        <v/>
      </c>
      <c r="EK193" s="59" t="n">
        <f aca="false">IF(SUMIF($B$5:$B$287,$B193,$EI$5:$EI$287)=0,"", EI193/SUMIF($B$5:$B$287,$B193,$EI$5:$EI$287))</f>
        <v>0.00803585226394684</v>
      </c>
      <c r="EL193" s="60" t="n">
        <f aca="false">IF(EH193=0, "", EI193/EH193)</f>
        <v>4.33333333333333</v>
      </c>
      <c r="EM193" s="72" t="str">
        <f aca="false">B193</f>
        <v>Orange</v>
      </c>
      <c r="EN193" s="72" t="e">
        <f aca="false">EN192+1</f>
        <v>#VALUE!</v>
      </c>
      <c r="ER193" s="73" t="n">
        <f aca="false">SUMIF($A$3:$EG$3,"=TN",$A193:$EG193)</f>
        <v>10</v>
      </c>
      <c r="ES193" s="73" t="n">
        <f aca="false">M193</f>
        <v>12</v>
      </c>
      <c r="ET193" s="73" t="n">
        <f aca="false">SUMIF($A$3:$EG$3,"=TE",$A193:$EG193)</f>
        <v>52</v>
      </c>
      <c r="EU193" s="73" t="n">
        <f aca="false">SUMIF($A$3:$EG$3,"=TH",$A193:$EG193)</f>
        <v>52</v>
      </c>
      <c r="EV193" s="73" t="n">
        <f aca="false">SUMIF($A$3:$EG$3,"=TF",$A193:$EG193)</f>
        <v>52</v>
      </c>
      <c r="XEG193" s="0"/>
      <c r="XEH193" s="0"/>
      <c r="XEI193" s="0"/>
      <c r="XEJ193" s="0"/>
      <c r="XEK193" s="0"/>
      <c r="XEL193" s="0"/>
      <c r="XEM193" s="0"/>
      <c r="XEN193" s="0"/>
      <c r="XEO193" s="0"/>
      <c r="XEP193" s="0"/>
      <c r="XEQ193" s="0"/>
      <c r="XER193" s="0"/>
      <c r="XES193" s="0"/>
      <c r="XET193" s="0"/>
      <c r="XEU193" s="0"/>
      <c r="XEV193" s="0"/>
      <c r="XEW193" s="0"/>
      <c r="XEX193" s="0"/>
      <c r="XEY193" s="0"/>
      <c r="XEZ193" s="0"/>
      <c r="XFA193" s="0"/>
      <c r="XFB193" s="0"/>
      <c r="XFC193" s="0"/>
      <c r="XFD193" s="74"/>
    </row>
    <row r="194" s="68" customFormat="true" ht="15" hidden="false" customHeight="false" outlineLevel="0" collapsed="false">
      <c r="A194" s="67" t="n">
        <f aca="false">A193+1</f>
        <v>190</v>
      </c>
      <c r="B194" s="68" t="s">
        <v>356</v>
      </c>
      <c r="C194" s="68" t="s">
        <v>574</v>
      </c>
      <c r="D194" s="68" t="s">
        <v>362</v>
      </c>
      <c r="E194" s="68" t="s">
        <v>363</v>
      </c>
      <c r="J194" s="69"/>
      <c r="K194" s="69" t="n">
        <v>1</v>
      </c>
      <c r="L194" s="69"/>
      <c r="M194" s="69" t="n">
        <f aca="false">SUM(J194:L194)</f>
        <v>1</v>
      </c>
      <c r="N194" s="69" t="n">
        <f aca="false">R194+V194+Z194</f>
        <v>2</v>
      </c>
      <c r="O194" s="69" t="n">
        <f aca="false">S194+W194+AA194</f>
        <v>10</v>
      </c>
      <c r="P194" s="69" t="n">
        <f aca="false">T194+X194+AB194</f>
        <v>10</v>
      </c>
      <c r="Q194" s="69" t="n">
        <f aca="false">U194+Y194+AC194</f>
        <v>9</v>
      </c>
      <c r="R194" s="69" t="n">
        <v>1</v>
      </c>
      <c r="S194" s="69" t="n">
        <v>5</v>
      </c>
      <c r="T194" s="69" t="n">
        <v>5</v>
      </c>
      <c r="U194" s="69" t="n">
        <v>4</v>
      </c>
      <c r="V194" s="69" t="n">
        <v>1</v>
      </c>
      <c r="W194" s="69" t="n">
        <v>5</v>
      </c>
      <c r="X194" s="69" t="n">
        <v>5</v>
      </c>
      <c r="Y194" s="69" t="n">
        <v>5</v>
      </c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69"/>
      <c r="CB194" s="69"/>
      <c r="CC194" s="69"/>
      <c r="CD194" s="69"/>
      <c r="CE194" s="69"/>
      <c r="CF194" s="69"/>
      <c r="CG194" s="69"/>
      <c r="CH194" s="69"/>
      <c r="CI194" s="69"/>
      <c r="CJ194" s="69"/>
      <c r="CK194" s="69"/>
      <c r="CL194" s="69"/>
      <c r="CM194" s="69"/>
      <c r="CN194" s="69"/>
      <c r="CO194" s="69"/>
      <c r="CP194" s="69"/>
      <c r="CQ194" s="69"/>
      <c r="CR194" s="69"/>
      <c r="CS194" s="69"/>
      <c r="CT194" s="69"/>
      <c r="CU194" s="69"/>
      <c r="CV194" s="69"/>
      <c r="CW194" s="69"/>
      <c r="CX194" s="69"/>
      <c r="CY194" s="69"/>
      <c r="CZ194" s="69"/>
      <c r="DA194" s="69"/>
      <c r="DB194" s="69"/>
      <c r="DC194" s="69"/>
      <c r="DD194" s="69"/>
      <c r="DE194" s="69"/>
      <c r="DF194" s="69"/>
      <c r="DG194" s="69"/>
      <c r="DH194" s="69"/>
      <c r="DI194" s="69"/>
      <c r="DJ194" s="69"/>
      <c r="DK194" s="69"/>
      <c r="DL194" s="69"/>
      <c r="DM194" s="69"/>
      <c r="DN194" s="69"/>
      <c r="DO194" s="69"/>
      <c r="DP194" s="69"/>
      <c r="DQ194" s="69"/>
      <c r="DR194" s="69"/>
      <c r="DS194" s="69"/>
      <c r="DT194" s="69"/>
      <c r="DU194" s="69"/>
      <c r="DV194" s="69"/>
      <c r="DW194" s="69"/>
      <c r="DX194" s="69"/>
      <c r="DY194" s="69"/>
      <c r="DZ194" s="69"/>
      <c r="EA194" s="69"/>
      <c r="EB194" s="69"/>
      <c r="EC194" s="69"/>
      <c r="ED194" s="69"/>
      <c r="EE194" s="69"/>
      <c r="EF194" s="69"/>
      <c r="EG194" s="69"/>
      <c r="EH194" s="69" t="n">
        <f aca="false">SUM(I194:L194)</f>
        <v>1</v>
      </c>
      <c r="EI194" s="69" t="n">
        <f aca="false">SUMIF($N$3:$EG$3,"=TF",$N194:$EG194)</f>
        <v>9</v>
      </c>
      <c r="EJ194" s="69" t="str">
        <f aca="false">IF($B194=$B195,"",SUMIF($B$5:$B$287,$B194,$EI$5:$EI$287))</f>
        <v/>
      </c>
      <c r="EK194" s="59" t="n">
        <f aca="false">IF(SUMIF($B$5:$B$287,$B194,$EI$5:$EI$287)=0,"", EI194/SUMIF($B$5:$B$287,$B194,$EI$5:$EI$287))</f>
        <v>0.00139082058414465</v>
      </c>
      <c r="EL194" s="60" t="n">
        <f aca="false">IF(EH194=0, "", EI194/EH194)</f>
        <v>9</v>
      </c>
      <c r="EM194" s="68" t="str">
        <f aca="false">B194</f>
        <v>Orange</v>
      </c>
      <c r="EN194" s="68" t="e">
        <f aca="false">EN193+1</f>
        <v>#VALUE!</v>
      </c>
      <c r="ER194" s="69" t="n">
        <f aca="false">SUMIF($A$3:$EG$3,"=TN",$A194:$EG194)</f>
        <v>2</v>
      </c>
      <c r="ES194" s="69" t="n">
        <f aca="false">M194</f>
        <v>1</v>
      </c>
      <c r="ET194" s="69" t="n">
        <f aca="false">SUMIF($A$3:$EG$3,"=TE",$A194:$EG194)</f>
        <v>10</v>
      </c>
      <c r="EU194" s="69" t="n">
        <f aca="false">SUMIF($A$3:$EG$3,"=TH",$A194:$EG194)</f>
        <v>10</v>
      </c>
      <c r="EV194" s="69" t="n">
        <f aca="false">SUMIF($A$3:$EG$3,"=TF",$A194:$EG194)</f>
        <v>9</v>
      </c>
      <c r="XEG194" s="0"/>
      <c r="XEH194" s="0"/>
      <c r="XEI194" s="0"/>
      <c r="XEJ194" s="0"/>
      <c r="XEK194" s="0"/>
      <c r="XEL194" s="0"/>
      <c r="XEM194" s="0"/>
      <c r="XEN194" s="0"/>
      <c r="XEO194" s="0"/>
      <c r="XEP194" s="0"/>
      <c r="XEQ194" s="0"/>
      <c r="XER194" s="0"/>
      <c r="XES194" s="0"/>
      <c r="XET194" s="0"/>
      <c r="XEU194" s="0"/>
      <c r="XEV194" s="0"/>
      <c r="XEW194" s="0"/>
      <c r="XEX194" s="0"/>
      <c r="XEY194" s="0"/>
      <c r="XEZ194" s="0"/>
      <c r="XFA194" s="0"/>
      <c r="XFB194" s="0"/>
      <c r="XFC194" s="0"/>
      <c r="XFD194" s="70"/>
    </row>
    <row r="195" s="72" customFormat="true" ht="15" hidden="false" customHeight="false" outlineLevel="0" collapsed="false">
      <c r="A195" s="71" t="n">
        <f aca="false">A194+1</f>
        <v>191</v>
      </c>
      <c r="B195" s="72" t="s">
        <v>356</v>
      </c>
      <c r="C195" s="72" t="s">
        <v>575</v>
      </c>
      <c r="D195" s="72" t="s">
        <v>572</v>
      </c>
      <c r="E195" s="72" t="s">
        <v>573</v>
      </c>
      <c r="J195" s="73"/>
      <c r="K195" s="73" t="n">
        <v>2</v>
      </c>
      <c r="L195" s="73"/>
      <c r="M195" s="73" t="n">
        <f aca="false">SUM(J195:L195)</f>
        <v>2</v>
      </c>
      <c r="N195" s="73" t="n">
        <f aca="false">R195+V195+Z195</f>
        <v>1</v>
      </c>
      <c r="O195" s="73" t="n">
        <f aca="false">S195+W195+AA195</f>
        <v>6</v>
      </c>
      <c r="P195" s="73" t="n">
        <f aca="false">T195+X195+AB195</f>
        <v>5</v>
      </c>
      <c r="Q195" s="73" t="n">
        <f aca="false">U195+Y195+AC195</f>
        <v>5</v>
      </c>
      <c r="R195" s="73" t="n">
        <v>1</v>
      </c>
      <c r="S195" s="73" t="n">
        <v>6</v>
      </c>
      <c r="T195" s="73" t="n">
        <v>5</v>
      </c>
      <c r="U195" s="73" t="n">
        <v>5</v>
      </c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U195" s="73"/>
      <c r="AV195" s="73"/>
      <c r="AW195" s="73"/>
      <c r="AX195" s="73"/>
      <c r="AY195" s="73"/>
      <c r="AZ195" s="73"/>
      <c r="BA195" s="73"/>
      <c r="BB195" s="73"/>
      <c r="BC195" s="73"/>
      <c r="BD195" s="73"/>
      <c r="BE195" s="73"/>
      <c r="BF195" s="73"/>
      <c r="BG195" s="73"/>
      <c r="BH195" s="73"/>
      <c r="BI195" s="73"/>
      <c r="BJ195" s="73"/>
      <c r="BK195" s="73"/>
      <c r="BL195" s="73"/>
      <c r="BM195" s="73"/>
      <c r="BN195" s="73"/>
      <c r="BO195" s="73"/>
      <c r="BP195" s="73"/>
      <c r="BQ195" s="73"/>
      <c r="BR195" s="73"/>
      <c r="BS195" s="73"/>
      <c r="BT195" s="73"/>
      <c r="BU195" s="73"/>
      <c r="BV195" s="73"/>
      <c r="BW195" s="73"/>
      <c r="BX195" s="73"/>
      <c r="BY195" s="73"/>
      <c r="BZ195" s="73"/>
      <c r="CA195" s="73"/>
      <c r="CB195" s="73"/>
      <c r="CC195" s="73"/>
      <c r="CD195" s="73"/>
      <c r="CE195" s="73"/>
      <c r="CF195" s="73"/>
      <c r="CG195" s="73"/>
      <c r="CH195" s="73"/>
      <c r="CI195" s="73"/>
      <c r="CJ195" s="73"/>
      <c r="CK195" s="73"/>
      <c r="CL195" s="73"/>
      <c r="CM195" s="73"/>
      <c r="CN195" s="73"/>
      <c r="CO195" s="73"/>
      <c r="CP195" s="73"/>
      <c r="CQ195" s="73"/>
      <c r="CR195" s="73"/>
      <c r="CS195" s="73"/>
      <c r="CT195" s="73"/>
      <c r="CU195" s="73"/>
      <c r="CV195" s="73"/>
      <c r="CW195" s="73"/>
      <c r="CX195" s="73"/>
      <c r="CY195" s="73"/>
      <c r="CZ195" s="73"/>
      <c r="DA195" s="73"/>
      <c r="DB195" s="73"/>
      <c r="DC195" s="73"/>
      <c r="DD195" s="73"/>
      <c r="DE195" s="73"/>
      <c r="DF195" s="73"/>
      <c r="DG195" s="73"/>
      <c r="DH195" s="73"/>
      <c r="DI195" s="73"/>
      <c r="DJ195" s="73"/>
      <c r="DK195" s="73"/>
      <c r="DL195" s="73"/>
      <c r="DM195" s="73"/>
      <c r="DN195" s="73"/>
      <c r="DO195" s="73"/>
      <c r="DP195" s="73"/>
      <c r="DQ195" s="73"/>
      <c r="DR195" s="73"/>
      <c r="DS195" s="73"/>
      <c r="DT195" s="73"/>
      <c r="DU195" s="73"/>
      <c r="DV195" s="73"/>
      <c r="DW195" s="73"/>
      <c r="DX195" s="73"/>
      <c r="DY195" s="73"/>
      <c r="DZ195" s="73"/>
      <c r="EA195" s="73"/>
      <c r="EB195" s="73"/>
      <c r="EC195" s="73"/>
      <c r="ED195" s="73"/>
      <c r="EE195" s="73"/>
      <c r="EF195" s="73"/>
      <c r="EG195" s="73"/>
      <c r="EH195" s="73" t="n">
        <f aca="false">SUM(I195:L195)</f>
        <v>2</v>
      </c>
      <c r="EI195" s="73" t="n">
        <f aca="false">SUMIF($N$3:$EG$3,"=TF",$N195:$EG195)</f>
        <v>5</v>
      </c>
      <c r="EJ195" s="73" t="str">
        <f aca="false">IF($B195=$B196,"",SUMIF($B$5:$B$287,$B195,$EI$5:$EI$287))</f>
        <v/>
      </c>
      <c r="EK195" s="59" t="n">
        <f aca="false">IF(SUMIF($B$5:$B$287,$B195,$EI$5:$EI$287)=0,"", EI195/SUMIF($B$5:$B$287,$B195,$EI$5:$EI$287))</f>
        <v>0.000772678102302581</v>
      </c>
      <c r="EL195" s="60" t="n">
        <f aca="false">IF(EH195=0, "", EI195/EH195)</f>
        <v>2.5</v>
      </c>
      <c r="EM195" s="72" t="str">
        <f aca="false">B195</f>
        <v>Orange</v>
      </c>
      <c r="EN195" s="72" t="e">
        <f aca="false">EN194+1</f>
        <v>#VALUE!</v>
      </c>
      <c r="ER195" s="73" t="n">
        <f aca="false">SUMIF($A$3:$EG$3,"=TN",$A195:$EG195)</f>
        <v>1</v>
      </c>
      <c r="ES195" s="73" t="n">
        <f aca="false">M195</f>
        <v>2</v>
      </c>
      <c r="ET195" s="73" t="n">
        <f aca="false">SUMIF($A$3:$EG$3,"=TE",$A195:$EG195)</f>
        <v>6</v>
      </c>
      <c r="EU195" s="73" t="n">
        <f aca="false">SUMIF($A$3:$EG$3,"=TH",$A195:$EG195)</f>
        <v>5</v>
      </c>
      <c r="EV195" s="73" t="n">
        <f aca="false">SUMIF($A$3:$EG$3,"=TF",$A195:$EG195)</f>
        <v>5</v>
      </c>
      <c r="XEG195" s="0"/>
      <c r="XEH195" s="0"/>
      <c r="XEI195" s="0"/>
      <c r="XEJ195" s="0"/>
      <c r="XEK195" s="0"/>
      <c r="XEL195" s="0"/>
      <c r="XEM195" s="0"/>
      <c r="XEN195" s="0"/>
      <c r="XEO195" s="0"/>
      <c r="XEP195" s="0"/>
      <c r="XEQ195" s="0"/>
      <c r="XER195" s="0"/>
      <c r="XES195" s="0"/>
      <c r="XET195" s="0"/>
      <c r="XEU195" s="0"/>
      <c r="XEV195" s="0"/>
      <c r="XEW195" s="0"/>
      <c r="XEX195" s="0"/>
      <c r="XEY195" s="0"/>
      <c r="XEZ195" s="0"/>
      <c r="XFA195" s="0"/>
      <c r="XFB195" s="0"/>
      <c r="XFC195" s="0"/>
      <c r="XFD195" s="74"/>
    </row>
    <row r="196" s="68" customFormat="true" ht="15" hidden="false" customHeight="false" outlineLevel="0" collapsed="false">
      <c r="A196" s="67" t="n">
        <f aca="false">A195+1</f>
        <v>192</v>
      </c>
      <c r="B196" s="68" t="s">
        <v>356</v>
      </c>
      <c r="C196" s="68" t="s">
        <v>576</v>
      </c>
      <c r="D196" s="68" t="s">
        <v>577</v>
      </c>
      <c r="E196" s="68" t="s">
        <v>578</v>
      </c>
      <c r="J196" s="69"/>
      <c r="K196" s="69" t="n">
        <v>1</v>
      </c>
      <c r="L196" s="69"/>
      <c r="M196" s="69" t="n">
        <f aca="false">SUM(J196:L196)</f>
        <v>1</v>
      </c>
      <c r="N196" s="69" t="n">
        <f aca="false">R196+V196+Z196</f>
        <v>2</v>
      </c>
      <c r="O196" s="69" t="n">
        <f aca="false">S196+W196+AA196</f>
        <v>9</v>
      </c>
      <c r="P196" s="69" t="n">
        <f aca="false">T196+X196+AB196</f>
        <v>7</v>
      </c>
      <c r="Q196" s="69" t="n">
        <f aca="false">U196+Y196+AC196</f>
        <v>7</v>
      </c>
      <c r="R196" s="69" t="n">
        <v>1</v>
      </c>
      <c r="S196" s="69" t="n">
        <v>5</v>
      </c>
      <c r="T196" s="69" t="n">
        <v>4</v>
      </c>
      <c r="U196" s="69" t="n">
        <v>4</v>
      </c>
      <c r="V196" s="69" t="n">
        <v>1</v>
      </c>
      <c r="W196" s="69" t="n">
        <v>4</v>
      </c>
      <c r="X196" s="69" t="n">
        <v>3</v>
      </c>
      <c r="Y196" s="69" t="n">
        <v>3</v>
      </c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69"/>
      <c r="CB196" s="69"/>
      <c r="CC196" s="69"/>
      <c r="CD196" s="69"/>
      <c r="CE196" s="69"/>
      <c r="CF196" s="69"/>
      <c r="CG196" s="69"/>
      <c r="CH196" s="69"/>
      <c r="CI196" s="69"/>
      <c r="CJ196" s="69"/>
      <c r="CK196" s="69"/>
      <c r="CL196" s="69"/>
      <c r="CM196" s="69"/>
      <c r="CN196" s="69"/>
      <c r="CO196" s="69"/>
      <c r="CP196" s="69"/>
      <c r="CQ196" s="69"/>
      <c r="CR196" s="69"/>
      <c r="CS196" s="69"/>
      <c r="CT196" s="69"/>
      <c r="CU196" s="69"/>
      <c r="CV196" s="69"/>
      <c r="CW196" s="69"/>
      <c r="CX196" s="69"/>
      <c r="CY196" s="69"/>
      <c r="CZ196" s="69"/>
      <c r="DA196" s="69"/>
      <c r="DB196" s="69"/>
      <c r="DC196" s="69"/>
      <c r="DD196" s="69"/>
      <c r="DE196" s="69"/>
      <c r="DF196" s="69"/>
      <c r="DG196" s="69"/>
      <c r="DH196" s="69"/>
      <c r="DI196" s="69"/>
      <c r="DJ196" s="69"/>
      <c r="DK196" s="69"/>
      <c r="DL196" s="69"/>
      <c r="DM196" s="69"/>
      <c r="DN196" s="69"/>
      <c r="DO196" s="69"/>
      <c r="DP196" s="69"/>
      <c r="DQ196" s="69"/>
      <c r="DR196" s="69"/>
      <c r="DS196" s="69"/>
      <c r="DT196" s="69"/>
      <c r="DU196" s="69"/>
      <c r="DV196" s="69"/>
      <c r="DW196" s="69"/>
      <c r="DX196" s="69"/>
      <c r="DY196" s="69"/>
      <c r="DZ196" s="69"/>
      <c r="EA196" s="69"/>
      <c r="EB196" s="69"/>
      <c r="EC196" s="69"/>
      <c r="ED196" s="69"/>
      <c r="EE196" s="69"/>
      <c r="EF196" s="69"/>
      <c r="EG196" s="69"/>
      <c r="EH196" s="69" t="n">
        <f aca="false">SUM(I196:L196)</f>
        <v>1</v>
      </c>
      <c r="EI196" s="69" t="n">
        <f aca="false">SUMIF($N$3:$EG$3,"=TF",$N196:$EG196)</f>
        <v>7</v>
      </c>
      <c r="EJ196" s="69" t="str">
        <f aca="false">IF($B196=$B197,"",SUMIF($B$5:$B$287,$B196,$EI$5:$EI$287))</f>
        <v/>
      </c>
      <c r="EK196" s="59" t="n">
        <f aca="false">IF(SUMIF($B$5:$B$287,$B196,$EI$5:$EI$287)=0,"", EI196/SUMIF($B$5:$B$287,$B196,$EI$5:$EI$287))</f>
        <v>0.00108174934322361</v>
      </c>
      <c r="EL196" s="60" t="n">
        <f aca="false">IF(EH196=0, "", EI196/EH196)</f>
        <v>7</v>
      </c>
      <c r="EM196" s="68" t="str">
        <f aca="false">B196</f>
        <v>Orange</v>
      </c>
      <c r="EN196" s="68" t="e">
        <f aca="false">EN195+1</f>
        <v>#VALUE!</v>
      </c>
      <c r="ER196" s="69" t="n">
        <f aca="false">SUMIF($A$3:$EG$3,"=TN",$A196:$EG196)</f>
        <v>2</v>
      </c>
      <c r="ES196" s="69" t="n">
        <f aca="false">M196</f>
        <v>1</v>
      </c>
      <c r="ET196" s="69" t="n">
        <f aca="false">SUMIF($A$3:$EG$3,"=TE",$A196:$EG196)</f>
        <v>9</v>
      </c>
      <c r="EU196" s="69" t="n">
        <f aca="false">SUMIF($A$3:$EG$3,"=TH",$A196:$EG196)</f>
        <v>7</v>
      </c>
      <c r="EV196" s="69" t="n">
        <f aca="false">SUMIF($A$3:$EG$3,"=TF",$A196:$EG196)</f>
        <v>7</v>
      </c>
      <c r="XEG196" s="0"/>
      <c r="XEH196" s="0"/>
      <c r="XEI196" s="0"/>
      <c r="XEJ196" s="0"/>
      <c r="XEK196" s="0"/>
      <c r="XEL196" s="0"/>
      <c r="XEM196" s="0"/>
      <c r="XEN196" s="0"/>
      <c r="XEO196" s="0"/>
      <c r="XEP196" s="0"/>
      <c r="XEQ196" s="0"/>
      <c r="XER196" s="0"/>
      <c r="XES196" s="0"/>
      <c r="XET196" s="0"/>
      <c r="XEU196" s="0"/>
      <c r="XEV196" s="0"/>
      <c r="XEW196" s="0"/>
      <c r="XEX196" s="0"/>
      <c r="XEY196" s="0"/>
      <c r="XEZ196" s="0"/>
      <c r="XFA196" s="0"/>
      <c r="XFB196" s="0"/>
      <c r="XFC196" s="0"/>
      <c r="XFD196" s="70"/>
    </row>
    <row r="197" s="72" customFormat="true" ht="15" hidden="false" customHeight="false" outlineLevel="0" collapsed="false">
      <c r="A197" s="71" t="n">
        <f aca="false">A196+1</f>
        <v>193</v>
      </c>
      <c r="B197" s="72" t="s">
        <v>356</v>
      </c>
      <c r="C197" s="72" t="s">
        <v>579</v>
      </c>
      <c r="D197" s="72" t="s">
        <v>550</v>
      </c>
      <c r="E197" s="72" t="s">
        <v>551</v>
      </c>
      <c r="J197" s="73"/>
      <c r="K197" s="73" t="n">
        <v>8</v>
      </c>
      <c r="L197" s="73"/>
      <c r="M197" s="73" t="n">
        <f aca="false">SUM(J197:L197)</f>
        <v>8</v>
      </c>
      <c r="N197" s="73" t="n">
        <f aca="false">R197+V197+Z197</f>
        <v>0</v>
      </c>
      <c r="O197" s="73" t="n">
        <f aca="false">S197+W197+AA197</f>
        <v>0</v>
      </c>
      <c r="P197" s="73" t="n">
        <f aca="false">T197+X197+AB197</f>
        <v>0</v>
      </c>
      <c r="Q197" s="73" t="n">
        <f aca="false">U197+Y197+AC197</f>
        <v>0</v>
      </c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U197" s="73"/>
      <c r="AV197" s="73"/>
      <c r="AW197" s="73"/>
      <c r="AX197" s="73"/>
      <c r="AY197" s="73"/>
      <c r="AZ197" s="73"/>
      <c r="BA197" s="73"/>
      <c r="BB197" s="73"/>
      <c r="BC197" s="73"/>
      <c r="BD197" s="73"/>
      <c r="BE197" s="73"/>
      <c r="BF197" s="73"/>
      <c r="BG197" s="73"/>
      <c r="BH197" s="73"/>
      <c r="BI197" s="73"/>
      <c r="BJ197" s="73"/>
      <c r="BK197" s="73"/>
      <c r="BL197" s="73"/>
      <c r="BM197" s="73"/>
      <c r="BN197" s="73"/>
      <c r="BO197" s="73"/>
      <c r="BP197" s="73"/>
      <c r="BQ197" s="73"/>
      <c r="BR197" s="73"/>
      <c r="BS197" s="73"/>
      <c r="BT197" s="73"/>
      <c r="BU197" s="73"/>
      <c r="BV197" s="73"/>
      <c r="BW197" s="73"/>
      <c r="BX197" s="73"/>
      <c r="BY197" s="73"/>
      <c r="BZ197" s="73"/>
      <c r="CA197" s="73"/>
      <c r="CB197" s="73"/>
      <c r="CC197" s="73"/>
      <c r="CD197" s="73"/>
      <c r="CE197" s="73"/>
      <c r="CF197" s="73"/>
      <c r="CG197" s="73"/>
      <c r="CH197" s="73"/>
      <c r="CI197" s="73"/>
      <c r="CJ197" s="73"/>
      <c r="CK197" s="73"/>
      <c r="CL197" s="73"/>
      <c r="CM197" s="73"/>
      <c r="CN197" s="73"/>
      <c r="CO197" s="73"/>
      <c r="CP197" s="73"/>
      <c r="CQ197" s="73"/>
      <c r="CR197" s="73"/>
      <c r="CS197" s="73"/>
      <c r="CT197" s="73"/>
      <c r="CU197" s="73"/>
      <c r="CV197" s="73"/>
      <c r="CW197" s="73"/>
      <c r="CX197" s="73"/>
      <c r="CY197" s="73"/>
      <c r="CZ197" s="73"/>
      <c r="DA197" s="73"/>
      <c r="DB197" s="73"/>
      <c r="DC197" s="73"/>
      <c r="DD197" s="73"/>
      <c r="DE197" s="73"/>
      <c r="DF197" s="73"/>
      <c r="DG197" s="73"/>
      <c r="DH197" s="73"/>
      <c r="DI197" s="73"/>
      <c r="DJ197" s="73"/>
      <c r="DK197" s="73"/>
      <c r="DL197" s="73"/>
      <c r="DM197" s="73"/>
      <c r="DN197" s="73"/>
      <c r="DO197" s="73"/>
      <c r="DP197" s="73"/>
      <c r="DQ197" s="73"/>
      <c r="DR197" s="73"/>
      <c r="DS197" s="73"/>
      <c r="DT197" s="73"/>
      <c r="DU197" s="73"/>
      <c r="DV197" s="73"/>
      <c r="DW197" s="73"/>
      <c r="DX197" s="73"/>
      <c r="DY197" s="73"/>
      <c r="DZ197" s="73"/>
      <c r="EA197" s="73"/>
      <c r="EB197" s="73"/>
      <c r="EC197" s="73"/>
      <c r="ED197" s="73"/>
      <c r="EE197" s="73"/>
      <c r="EF197" s="73"/>
      <c r="EG197" s="73"/>
      <c r="EH197" s="73" t="n">
        <f aca="false">SUM(I197:L197)</f>
        <v>8</v>
      </c>
      <c r="EI197" s="73" t="n">
        <f aca="false">SUMIF($N$3:$EG$3,"=TF",$N197:$EG197)</f>
        <v>0</v>
      </c>
      <c r="EJ197" s="73" t="str">
        <f aca="false">IF($B197=$B198,"",SUMIF($B$5:$B$287,$B197,$EI$5:$EI$287))</f>
        <v/>
      </c>
      <c r="EK197" s="59" t="n">
        <f aca="false">IF(SUMIF($B$5:$B$287,$B197,$EI$5:$EI$287)=0,"", EI197/SUMIF($B$5:$B$287,$B197,$EI$5:$EI$287))</f>
        <v>0</v>
      </c>
      <c r="EL197" s="60" t="n">
        <f aca="false">IF(EH197=0, "", EI197/EH197)</f>
        <v>0</v>
      </c>
      <c r="EM197" s="72" t="str">
        <f aca="false">B197</f>
        <v>Orange</v>
      </c>
      <c r="EN197" s="72" t="e">
        <f aca="false">EN196+1</f>
        <v>#VALUE!</v>
      </c>
      <c r="ER197" s="73" t="n">
        <f aca="false">SUMIF($A$3:$EG$3,"=TN",$A197:$EG197)</f>
        <v>0</v>
      </c>
      <c r="ES197" s="73" t="n">
        <f aca="false">M197</f>
        <v>8</v>
      </c>
      <c r="ET197" s="73" t="n">
        <f aca="false">SUMIF($A$3:$EG$3,"=TE",$A197:$EG197)</f>
        <v>0</v>
      </c>
      <c r="EU197" s="73" t="n">
        <f aca="false">SUMIF($A$3:$EG$3,"=TH",$A197:$EG197)</f>
        <v>0</v>
      </c>
      <c r="EV197" s="73" t="n">
        <f aca="false">SUMIF($A$3:$EG$3,"=TF",$A197:$EG197)</f>
        <v>0</v>
      </c>
      <c r="XEG197" s="0"/>
      <c r="XEH197" s="0"/>
      <c r="XEI197" s="0"/>
      <c r="XEJ197" s="0"/>
      <c r="XEK197" s="0"/>
      <c r="XEL197" s="0"/>
      <c r="XEM197" s="0"/>
      <c r="XEN197" s="0"/>
      <c r="XEO197" s="0"/>
      <c r="XEP197" s="0"/>
      <c r="XEQ197" s="0"/>
      <c r="XER197" s="0"/>
      <c r="XES197" s="0"/>
      <c r="XET197" s="0"/>
      <c r="XEU197" s="0"/>
      <c r="XEV197" s="0"/>
      <c r="XEW197" s="0"/>
      <c r="XEX197" s="0"/>
      <c r="XEY197" s="0"/>
      <c r="XEZ197" s="0"/>
      <c r="XFA197" s="0"/>
      <c r="XFB197" s="0"/>
      <c r="XFC197" s="0"/>
      <c r="XFD197" s="74"/>
    </row>
    <row r="198" s="68" customFormat="true" ht="15" hidden="false" customHeight="false" outlineLevel="0" collapsed="false">
      <c r="A198" s="67" t="n">
        <f aca="false">A197+1</f>
        <v>194</v>
      </c>
      <c r="B198" s="68" t="s">
        <v>356</v>
      </c>
      <c r="C198" s="68" t="s">
        <v>580</v>
      </c>
      <c r="D198" s="68" t="s">
        <v>423</v>
      </c>
      <c r="E198" s="68" t="s">
        <v>424</v>
      </c>
      <c r="J198" s="69"/>
      <c r="K198" s="69" t="n">
        <v>1</v>
      </c>
      <c r="L198" s="69"/>
      <c r="M198" s="69" t="n">
        <f aca="false">SUM(J198:L198)</f>
        <v>1</v>
      </c>
      <c r="N198" s="69" t="n">
        <f aca="false">R198+V198+Z198</f>
        <v>1</v>
      </c>
      <c r="O198" s="69" t="n">
        <f aca="false">S198+W198+AA198</f>
        <v>7</v>
      </c>
      <c r="P198" s="69" t="n">
        <f aca="false">T198+X198+AB198</f>
        <v>5</v>
      </c>
      <c r="Q198" s="69" t="n">
        <f aca="false">U198+Y198+AC198</f>
        <v>5</v>
      </c>
      <c r="R198" s="69" t="n">
        <v>1</v>
      </c>
      <c r="S198" s="69" t="n">
        <v>7</v>
      </c>
      <c r="T198" s="69" t="n">
        <v>5</v>
      </c>
      <c r="U198" s="69" t="n">
        <v>5</v>
      </c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69"/>
      <c r="CB198" s="69"/>
      <c r="CC198" s="69"/>
      <c r="CD198" s="69"/>
      <c r="CE198" s="69"/>
      <c r="CF198" s="69"/>
      <c r="CG198" s="69"/>
      <c r="CH198" s="69"/>
      <c r="CI198" s="69"/>
      <c r="CJ198" s="69"/>
      <c r="CK198" s="69"/>
      <c r="CL198" s="69"/>
      <c r="CM198" s="69"/>
      <c r="CN198" s="69"/>
      <c r="CO198" s="69"/>
      <c r="CP198" s="69"/>
      <c r="CQ198" s="69"/>
      <c r="CR198" s="69"/>
      <c r="CS198" s="69"/>
      <c r="CT198" s="69"/>
      <c r="CU198" s="69"/>
      <c r="CV198" s="69"/>
      <c r="CW198" s="69"/>
      <c r="CX198" s="69"/>
      <c r="CY198" s="69"/>
      <c r="CZ198" s="69"/>
      <c r="DA198" s="69"/>
      <c r="DB198" s="69"/>
      <c r="DC198" s="69"/>
      <c r="DD198" s="69"/>
      <c r="DE198" s="69"/>
      <c r="DF198" s="69"/>
      <c r="DG198" s="69"/>
      <c r="DH198" s="69"/>
      <c r="DI198" s="69"/>
      <c r="DJ198" s="69"/>
      <c r="DK198" s="69"/>
      <c r="DL198" s="69"/>
      <c r="DM198" s="69"/>
      <c r="DN198" s="69"/>
      <c r="DO198" s="69"/>
      <c r="DP198" s="69"/>
      <c r="DQ198" s="69"/>
      <c r="DR198" s="69"/>
      <c r="DS198" s="69"/>
      <c r="DT198" s="69"/>
      <c r="DU198" s="69"/>
      <c r="DV198" s="69"/>
      <c r="DW198" s="69"/>
      <c r="DX198" s="69"/>
      <c r="DY198" s="69"/>
      <c r="DZ198" s="69"/>
      <c r="EA198" s="69"/>
      <c r="EB198" s="69"/>
      <c r="EC198" s="69"/>
      <c r="ED198" s="69"/>
      <c r="EE198" s="69"/>
      <c r="EF198" s="69"/>
      <c r="EG198" s="69"/>
      <c r="EH198" s="69" t="n">
        <f aca="false">SUM(I198:L198)</f>
        <v>1</v>
      </c>
      <c r="EI198" s="69" t="n">
        <f aca="false">SUMIF($N$3:$EG$3,"=TF",$N198:$EG198)</f>
        <v>5</v>
      </c>
      <c r="EJ198" s="69" t="str">
        <f aca="false">IF($B198=$B199,"",SUMIF($B$5:$B$287,$B198,$EI$5:$EI$287))</f>
        <v/>
      </c>
      <c r="EK198" s="59" t="n">
        <f aca="false">IF(SUMIF($B$5:$B$287,$B198,$EI$5:$EI$287)=0,"", EI198/SUMIF($B$5:$B$287,$B198,$EI$5:$EI$287))</f>
        <v>0.000772678102302581</v>
      </c>
      <c r="EL198" s="60" t="n">
        <f aca="false">IF(EH198=0, "", EI198/EH198)</f>
        <v>5</v>
      </c>
      <c r="EM198" s="68" t="str">
        <f aca="false">B198</f>
        <v>Orange</v>
      </c>
      <c r="EN198" s="68" t="e">
        <f aca="false">EN197+1</f>
        <v>#VALUE!</v>
      </c>
      <c r="ER198" s="69" t="n">
        <f aca="false">SUMIF($A$3:$EG$3,"=TN",$A198:$EG198)</f>
        <v>1</v>
      </c>
      <c r="ES198" s="69" t="n">
        <f aca="false">M198</f>
        <v>1</v>
      </c>
      <c r="ET198" s="69" t="n">
        <f aca="false">SUMIF($A$3:$EG$3,"=TE",$A198:$EG198)</f>
        <v>7</v>
      </c>
      <c r="EU198" s="69" t="n">
        <f aca="false">SUMIF($A$3:$EG$3,"=TH",$A198:$EG198)</f>
        <v>5</v>
      </c>
      <c r="EV198" s="69" t="n">
        <f aca="false">SUMIF($A$3:$EG$3,"=TF",$A198:$EG198)</f>
        <v>5</v>
      </c>
      <c r="XEG198" s="0"/>
      <c r="XEH198" s="0"/>
      <c r="XEI198" s="0"/>
      <c r="XEJ198" s="0"/>
      <c r="XEK198" s="0"/>
      <c r="XEL198" s="0"/>
      <c r="XEM198" s="0"/>
      <c r="XEN198" s="0"/>
      <c r="XEO198" s="0"/>
      <c r="XEP198" s="0"/>
      <c r="XEQ198" s="0"/>
      <c r="XER198" s="0"/>
      <c r="XES198" s="0"/>
      <c r="XET198" s="0"/>
      <c r="XEU198" s="0"/>
      <c r="XEV198" s="0"/>
      <c r="XEW198" s="0"/>
      <c r="XEX198" s="0"/>
      <c r="XEY198" s="0"/>
      <c r="XEZ198" s="0"/>
      <c r="XFA198" s="0"/>
      <c r="XFB198" s="0"/>
      <c r="XFC198" s="0"/>
      <c r="XFD198" s="70"/>
    </row>
    <row r="199" s="72" customFormat="true" ht="15" hidden="false" customHeight="false" outlineLevel="0" collapsed="false">
      <c r="A199" s="71" t="n">
        <f aca="false">A198+1</f>
        <v>195</v>
      </c>
      <c r="B199" s="72" t="s">
        <v>356</v>
      </c>
      <c r="C199" s="72" t="s">
        <v>581</v>
      </c>
      <c r="D199" s="72" t="s">
        <v>582</v>
      </c>
      <c r="E199" s="72" t="s">
        <v>583</v>
      </c>
      <c r="J199" s="73"/>
      <c r="K199" s="73" t="n">
        <v>1</v>
      </c>
      <c r="L199" s="73" t="n">
        <v>0</v>
      </c>
      <c r="M199" s="73" t="n">
        <f aca="false">SUM(J199:L199)</f>
        <v>1</v>
      </c>
      <c r="N199" s="73" t="n">
        <f aca="false">R199+V199+Z199</f>
        <v>0</v>
      </c>
      <c r="O199" s="73" t="n">
        <f aca="false">S199+W199+AB199</f>
        <v>0</v>
      </c>
      <c r="P199" s="73" t="n">
        <f aca="false">T199+X199+AB199</f>
        <v>0</v>
      </c>
      <c r="Q199" s="73" t="n">
        <f aca="false">U199+Y199+AC199</f>
        <v>0</v>
      </c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U199" s="73"/>
      <c r="AV199" s="73"/>
      <c r="AW199" s="73"/>
      <c r="AX199" s="73"/>
      <c r="AY199" s="73"/>
      <c r="AZ199" s="73"/>
      <c r="BA199" s="73"/>
      <c r="BB199" s="73"/>
      <c r="BC199" s="73"/>
      <c r="BD199" s="73"/>
      <c r="BE199" s="73"/>
      <c r="BF199" s="73"/>
      <c r="BG199" s="73"/>
      <c r="BH199" s="73"/>
      <c r="BI199" s="73"/>
      <c r="BJ199" s="73"/>
      <c r="BK199" s="73"/>
      <c r="BL199" s="73"/>
      <c r="BM199" s="73"/>
      <c r="BN199" s="73"/>
      <c r="BO199" s="73"/>
      <c r="BP199" s="73"/>
      <c r="BQ199" s="73"/>
      <c r="BR199" s="73"/>
      <c r="BS199" s="73"/>
      <c r="BT199" s="73"/>
      <c r="BU199" s="73"/>
      <c r="BV199" s="73"/>
      <c r="BW199" s="73"/>
      <c r="BX199" s="73"/>
      <c r="BY199" s="73"/>
      <c r="BZ199" s="73"/>
      <c r="CA199" s="73"/>
      <c r="CB199" s="73"/>
      <c r="CC199" s="73"/>
      <c r="CD199" s="73"/>
      <c r="CE199" s="73"/>
      <c r="CF199" s="73"/>
      <c r="CG199" s="73"/>
      <c r="CH199" s="73"/>
      <c r="CI199" s="73"/>
      <c r="CJ199" s="73"/>
      <c r="CK199" s="73"/>
      <c r="CL199" s="73"/>
      <c r="CM199" s="73"/>
      <c r="CN199" s="73"/>
      <c r="CO199" s="73"/>
      <c r="CP199" s="73"/>
      <c r="CQ199" s="73"/>
      <c r="CR199" s="73"/>
      <c r="CS199" s="73"/>
      <c r="CT199" s="73"/>
      <c r="CU199" s="73"/>
      <c r="CV199" s="73"/>
      <c r="CW199" s="73"/>
      <c r="CX199" s="73"/>
      <c r="CY199" s="73"/>
      <c r="CZ199" s="73"/>
      <c r="DA199" s="73"/>
      <c r="DB199" s="73"/>
      <c r="DC199" s="73"/>
      <c r="DD199" s="73"/>
      <c r="DE199" s="73"/>
      <c r="DF199" s="73"/>
      <c r="DG199" s="73"/>
      <c r="DH199" s="73"/>
      <c r="DI199" s="73"/>
      <c r="DJ199" s="73"/>
      <c r="DK199" s="73"/>
      <c r="DL199" s="73"/>
      <c r="DM199" s="73"/>
      <c r="DN199" s="73" t="s">
        <v>584</v>
      </c>
      <c r="DO199" s="73" t="s">
        <v>584</v>
      </c>
      <c r="DP199" s="73" t="s">
        <v>584</v>
      </c>
      <c r="DQ199" s="73" t="s">
        <v>584</v>
      </c>
      <c r="DR199" s="73"/>
      <c r="DS199" s="73"/>
      <c r="DT199" s="73"/>
      <c r="DU199" s="73"/>
      <c r="DV199" s="73" t="n">
        <v>1</v>
      </c>
      <c r="DW199" s="73" t="n">
        <v>5</v>
      </c>
      <c r="DX199" s="73" t="n">
        <v>5</v>
      </c>
      <c r="DY199" s="73" t="n">
        <v>5</v>
      </c>
      <c r="DZ199" s="73"/>
      <c r="EA199" s="73"/>
      <c r="EB199" s="73"/>
      <c r="EC199" s="73"/>
      <c r="ED199" s="73"/>
      <c r="EE199" s="73"/>
      <c r="EF199" s="73"/>
      <c r="EG199" s="73"/>
      <c r="EH199" s="73" t="n">
        <f aca="false">SUM(I199:L199)</f>
        <v>1</v>
      </c>
      <c r="EI199" s="73" t="n">
        <f aca="false">SUMIF($N$3:$EG$3,"=TF",$N199:$EG199)</f>
        <v>5</v>
      </c>
      <c r="EJ199" s="73" t="str">
        <f aca="false">IF($B199=$B200,"",SUMIF($B$5:$B$287,$B199,$EI$5:$EI$287))</f>
        <v/>
      </c>
      <c r="EK199" s="59" t="n">
        <f aca="false">IF(SUMIF($B$5:$B$287,$B199,$EI$5:$EI$287)=0,"", EI199/SUMIF($B$5:$B$287,$B199,$EI$5:$EI$287))</f>
        <v>0.000772678102302581</v>
      </c>
      <c r="EL199" s="60" t="n">
        <f aca="false">IF(EH199=0, "", EI199/EH199)</f>
        <v>5</v>
      </c>
      <c r="EM199" s="72" t="str">
        <f aca="false">B199</f>
        <v>Orange</v>
      </c>
      <c r="EN199" s="72" t="n">
        <v>1</v>
      </c>
      <c r="EP199" s="72" t="s">
        <v>109</v>
      </c>
      <c r="ER199" s="73" t="n">
        <f aca="false">SUMIF($A$3:$EG$3,"=TN",$A199:$EG199)</f>
        <v>1</v>
      </c>
      <c r="ES199" s="73" t="n">
        <f aca="false">M199</f>
        <v>1</v>
      </c>
      <c r="ET199" s="73" t="n">
        <f aca="false">SUMIF($A$3:$EG$3,"=TE",$A199:$EG199)</f>
        <v>5</v>
      </c>
      <c r="EU199" s="73" t="n">
        <f aca="false">SUMIF($A$3:$EG$3,"=TH",$A199:$EG199)</f>
        <v>5</v>
      </c>
      <c r="EV199" s="73" t="n">
        <f aca="false">SUMIF($A$3:$EG$3,"=TF",$A199:$EG199)</f>
        <v>5</v>
      </c>
      <c r="XEG199" s="0"/>
      <c r="XEH199" s="0"/>
      <c r="XEI199" s="0"/>
      <c r="XEJ199" s="0"/>
      <c r="XEK199" s="0"/>
      <c r="XEL199" s="0"/>
      <c r="XEM199" s="0"/>
      <c r="XEN199" s="0"/>
      <c r="XEO199" s="0"/>
      <c r="XEP199" s="0"/>
      <c r="XEQ199" s="0"/>
      <c r="XER199" s="0"/>
      <c r="XES199" s="0"/>
      <c r="XET199" s="0"/>
      <c r="XEU199" s="0"/>
      <c r="XEV199" s="0"/>
      <c r="XEW199" s="0"/>
      <c r="XEX199" s="0"/>
      <c r="XEY199" s="0"/>
      <c r="XEZ199" s="0"/>
      <c r="XFA199" s="0"/>
      <c r="XFB199" s="0"/>
      <c r="XFC199" s="0"/>
      <c r="XFD199" s="74"/>
    </row>
    <row r="200" s="68" customFormat="true" ht="15" hidden="false" customHeight="false" outlineLevel="0" collapsed="false">
      <c r="A200" s="67" t="n">
        <f aca="false">A199+1</f>
        <v>196</v>
      </c>
      <c r="B200" s="68" t="s">
        <v>356</v>
      </c>
      <c r="C200" s="68" t="s">
        <v>585</v>
      </c>
      <c r="D200" s="68" t="s">
        <v>490</v>
      </c>
      <c r="E200" s="68" t="s">
        <v>491</v>
      </c>
      <c r="J200" s="69"/>
      <c r="K200" s="69" t="n">
        <v>22</v>
      </c>
      <c r="L200" s="69"/>
      <c r="M200" s="69" t="n">
        <f aca="false">SUM(J200:L200)</f>
        <v>22</v>
      </c>
      <c r="N200" s="69" t="n">
        <f aca="false">R200+V200+Z200</f>
        <v>34</v>
      </c>
      <c r="O200" s="69" t="n">
        <f aca="false">S200+W200+AA200</f>
        <v>161</v>
      </c>
      <c r="P200" s="69" t="n">
        <f aca="false">T200+X200+AB200</f>
        <v>139</v>
      </c>
      <c r="Q200" s="69" t="n">
        <f aca="false">U200+Y200+AC200</f>
        <v>138</v>
      </c>
      <c r="R200" s="69" t="n">
        <v>21</v>
      </c>
      <c r="S200" s="69" t="n">
        <v>103</v>
      </c>
      <c r="T200" s="69" t="n">
        <v>85</v>
      </c>
      <c r="U200" s="69" t="n">
        <v>85</v>
      </c>
      <c r="V200" s="69" t="n">
        <v>13</v>
      </c>
      <c r="W200" s="69" t="n">
        <v>58</v>
      </c>
      <c r="X200" s="69" t="n">
        <v>54</v>
      </c>
      <c r="Y200" s="69" t="n">
        <v>53</v>
      </c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69"/>
      <c r="CB200" s="69"/>
      <c r="CC200" s="69"/>
      <c r="CD200" s="69" t="n">
        <v>1</v>
      </c>
      <c r="CE200" s="69" t="n">
        <v>7</v>
      </c>
      <c r="CF200" s="69" t="n">
        <v>7</v>
      </c>
      <c r="CG200" s="69" t="n">
        <v>7</v>
      </c>
      <c r="CH200" s="69"/>
      <c r="CI200" s="69"/>
      <c r="CJ200" s="69"/>
      <c r="CK200" s="69"/>
      <c r="CL200" s="69"/>
      <c r="CM200" s="69"/>
      <c r="CN200" s="69"/>
      <c r="CO200" s="69"/>
      <c r="CP200" s="69"/>
      <c r="CQ200" s="69"/>
      <c r="CR200" s="69"/>
      <c r="CS200" s="69"/>
      <c r="CT200" s="69"/>
      <c r="CU200" s="69"/>
      <c r="CV200" s="69"/>
      <c r="CW200" s="69"/>
      <c r="CX200" s="69"/>
      <c r="CY200" s="69"/>
      <c r="CZ200" s="69"/>
      <c r="DA200" s="69"/>
      <c r="DB200" s="69"/>
      <c r="DC200" s="69"/>
      <c r="DD200" s="69"/>
      <c r="DE200" s="69"/>
      <c r="DF200" s="69"/>
      <c r="DG200" s="69"/>
      <c r="DH200" s="69"/>
      <c r="DI200" s="69"/>
      <c r="DJ200" s="69"/>
      <c r="DK200" s="69"/>
      <c r="DL200" s="69"/>
      <c r="DM200" s="69"/>
      <c r="DN200" s="69"/>
      <c r="DO200" s="69"/>
      <c r="DP200" s="69"/>
      <c r="DQ200" s="69"/>
      <c r="DR200" s="69"/>
      <c r="DS200" s="69"/>
      <c r="DT200" s="69"/>
      <c r="DU200" s="69"/>
      <c r="DV200" s="69"/>
      <c r="DW200" s="69"/>
      <c r="DX200" s="69"/>
      <c r="DY200" s="69"/>
      <c r="DZ200" s="69"/>
      <c r="EA200" s="69"/>
      <c r="EB200" s="69"/>
      <c r="EC200" s="69"/>
      <c r="ED200" s="69"/>
      <c r="EE200" s="69"/>
      <c r="EF200" s="69"/>
      <c r="EG200" s="69"/>
      <c r="EH200" s="69" t="n">
        <f aca="false">SUM(I200:L200)</f>
        <v>22</v>
      </c>
      <c r="EI200" s="69" t="n">
        <f aca="false">SUMIF($N$3:$EG$3,"=TF",$N200:$EG200)</f>
        <v>145</v>
      </c>
      <c r="EJ200" s="69" t="str">
        <f aca="false">IF($B200=$B201,"",SUMIF($B$5:$B$287,$B200,$EI$5:$EI$287))</f>
        <v/>
      </c>
      <c r="EK200" s="59" t="n">
        <f aca="false">IF(SUMIF($B$5:$B$287,$B200,$EI$5:$EI$287)=0,"", EI200/SUMIF($B$5:$B$287,$B200,$EI$5:$EI$287))</f>
        <v>0.0224076649667748</v>
      </c>
      <c r="EL200" s="60" t="n">
        <f aca="false">IF(EH200=0, "", EI200/EH200)</f>
        <v>6.59090909090909</v>
      </c>
      <c r="EM200" s="68" t="str">
        <f aca="false">B200</f>
        <v>Orange</v>
      </c>
      <c r="EN200" s="68" t="n">
        <f aca="false">EN199+1</f>
        <v>2</v>
      </c>
      <c r="ER200" s="69" t="n">
        <f aca="false">SUMIF($A$3:$EG$3,"=TN",$A200:$EG200)</f>
        <v>35</v>
      </c>
      <c r="ES200" s="69" t="n">
        <f aca="false">M200</f>
        <v>22</v>
      </c>
      <c r="ET200" s="69" t="n">
        <f aca="false">SUMIF($A$3:$EG$3,"=TE",$A200:$EG200)</f>
        <v>168</v>
      </c>
      <c r="EU200" s="69" t="n">
        <f aca="false">SUMIF($A$3:$EG$3,"=TH",$A200:$EG200)</f>
        <v>146</v>
      </c>
      <c r="EV200" s="69" t="n">
        <f aca="false">SUMIF($A$3:$EG$3,"=TF",$A200:$EG200)</f>
        <v>145</v>
      </c>
      <c r="XEG200" s="0"/>
      <c r="XEH200" s="0"/>
      <c r="XEI200" s="0"/>
      <c r="XEJ200" s="0"/>
      <c r="XEK200" s="0"/>
      <c r="XEL200" s="0"/>
      <c r="XEM200" s="0"/>
      <c r="XEN200" s="0"/>
      <c r="XEO200" s="0"/>
      <c r="XEP200" s="0"/>
      <c r="XEQ200" s="0"/>
      <c r="XER200" s="0"/>
      <c r="XES200" s="0"/>
      <c r="XET200" s="0"/>
      <c r="XEU200" s="0"/>
      <c r="XEV200" s="0"/>
      <c r="XEW200" s="0"/>
      <c r="XEX200" s="0"/>
      <c r="XEY200" s="0"/>
      <c r="XEZ200" s="0"/>
      <c r="XFA200" s="0"/>
      <c r="XFB200" s="0"/>
      <c r="XFC200" s="0"/>
      <c r="XFD200" s="70"/>
    </row>
    <row r="201" s="72" customFormat="true" ht="15" hidden="false" customHeight="false" outlineLevel="0" collapsed="false">
      <c r="A201" s="71" t="n">
        <f aca="false">A200+1</f>
        <v>197</v>
      </c>
      <c r="B201" s="72" t="s">
        <v>356</v>
      </c>
      <c r="C201" s="72" t="s">
        <v>586</v>
      </c>
      <c r="D201" s="72" t="s">
        <v>587</v>
      </c>
      <c r="E201" s="72" t="s">
        <v>588</v>
      </c>
      <c r="J201" s="73"/>
      <c r="K201" s="73" t="n">
        <v>13</v>
      </c>
      <c r="L201" s="73"/>
      <c r="M201" s="73" t="n">
        <f aca="false">SUM(J201:L201)</f>
        <v>13</v>
      </c>
      <c r="N201" s="73" t="n">
        <f aca="false">R201+V201+Z201</f>
        <v>16</v>
      </c>
      <c r="O201" s="73" t="n">
        <f aca="false">S201+W201+AA201</f>
        <v>64</v>
      </c>
      <c r="P201" s="73" t="n">
        <f aca="false">T201+X201+AB201</f>
        <v>55</v>
      </c>
      <c r="Q201" s="73" t="n">
        <f aca="false">U201+Y201+AC201</f>
        <v>53</v>
      </c>
      <c r="R201" s="73" t="n">
        <v>11</v>
      </c>
      <c r="S201" s="73" t="n">
        <v>44</v>
      </c>
      <c r="T201" s="73" t="n">
        <v>35</v>
      </c>
      <c r="U201" s="73" t="n">
        <v>34</v>
      </c>
      <c r="V201" s="73" t="n">
        <v>5</v>
      </c>
      <c r="W201" s="73" t="n">
        <v>20</v>
      </c>
      <c r="X201" s="73" t="n">
        <v>20</v>
      </c>
      <c r="Y201" s="73" t="n">
        <v>19</v>
      </c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73"/>
      <c r="BT201" s="73"/>
      <c r="BU201" s="73"/>
      <c r="BV201" s="73"/>
      <c r="BW201" s="73"/>
      <c r="BX201" s="73"/>
      <c r="BY201" s="73"/>
      <c r="BZ201" s="73"/>
      <c r="CA201" s="73"/>
      <c r="CB201" s="73"/>
      <c r="CC201" s="73"/>
      <c r="CD201" s="73"/>
      <c r="CE201" s="73"/>
      <c r="CF201" s="73"/>
      <c r="CG201" s="73"/>
      <c r="CH201" s="73"/>
      <c r="CI201" s="73"/>
      <c r="CJ201" s="73"/>
      <c r="CK201" s="73"/>
      <c r="CL201" s="73"/>
      <c r="CM201" s="73"/>
      <c r="CN201" s="73"/>
      <c r="CO201" s="73"/>
      <c r="CP201" s="73"/>
      <c r="CQ201" s="73"/>
      <c r="CR201" s="73"/>
      <c r="CS201" s="73"/>
      <c r="CT201" s="73"/>
      <c r="CU201" s="73"/>
      <c r="CV201" s="73"/>
      <c r="CW201" s="73"/>
      <c r="CX201" s="73"/>
      <c r="CY201" s="73"/>
      <c r="CZ201" s="73"/>
      <c r="DA201" s="73"/>
      <c r="DB201" s="73"/>
      <c r="DC201" s="73"/>
      <c r="DD201" s="73"/>
      <c r="DE201" s="73"/>
      <c r="DF201" s="73"/>
      <c r="DG201" s="73"/>
      <c r="DH201" s="73"/>
      <c r="DI201" s="73"/>
      <c r="DJ201" s="73"/>
      <c r="DK201" s="73"/>
      <c r="DL201" s="73"/>
      <c r="DM201" s="73"/>
      <c r="DN201" s="73"/>
      <c r="DO201" s="73"/>
      <c r="DP201" s="73"/>
      <c r="DQ201" s="73"/>
      <c r="DR201" s="73"/>
      <c r="DS201" s="73"/>
      <c r="DT201" s="73"/>
      <c r="DU201" s="73"/>
      <c r="DV201" s="73"/>
      <c r="DW201" s="73"/>
      <c r="DX201" s="73"/>
      <c r="DY201" s="73"/>
      <c r="DZ201" s="73"/>
      <c r="EA201" s="73"/>
      <c r="EB201" s="73"/>
      <c r="EC201" s="73"/>
      <c r="ED201" s="73"/>
      <c r="EE201" s="73"/>
      <c r="EF201" s="73"/>
      <c r="EG201" s="73"/>
      <c r="EH201" s="73" t="n">
        <f aca="false">SUM(I201:L201)</f>
        <v>13</v>
      </c>
      <c r="EI201" s="73" t="n">
        <f aca="false">SUMIF($N$3:$EG$3,"=TF",$N201:$EG201)</f>
        <v>53</v>
      </c>
      <c r="EJ201" s="73" t="str">
        <f aca="false">IF($B201=$B202,"",SUMIF($B$5:$B$287,$B201,$EI$5:$EI$287))</f>
        <v/>
      </c>
      <c r="EK201" s="59" t="n">
        <f aca="false">IF(SUMIF($B$5:$B$287,$B201,$EI$5:$EI$287)=0,"", EI201/SUMIF($B$5:$B$287,$B201,$EI$5:$EI$287))</f>
        <v>0.00819038788440736</v>
      </c>
      <c r="EL201" s="60" t="n">
        <f aca="false">IF(EH201=0, "", EI201/EH201)</f>
        <v>4.07692307692308</v>
      </c>
      <c r="EM201" s="72" t="str">
        <f aca="false">B201</f>
        <v>Orange</v>
      </c>
      <c r="EN201" s="72" t="n">
        <f aca="false">EN200+1</f>
        <v>3</v>
      </c>
      <c r="ER201" s="73" t="n">
        <f aca="false">SUMIF($A$3:$EG$3,"=TN",$A201:$EG201)</f>
        <v>16</v>
      </c>
      <c r="ES201" s="73" t="n">
        <f aca="false">M201</f>
        <v>13</v>
      </c>
      <c r="ET201" s="73" t="n">
        <f aca="false">SUMIF($A$3:$EG$3,"=TE",$A201:$EG201)</f>
        <v>64</v>
      </c>
      <c r="EU201" s="73" t="n">
        <f aca="false">SUMIF($A$3:$EG$3,"=TH",$A201:$EG201)</f>
        <v>55</v>
      </c>
      <c r="EV201" s="73" t="n">
        <f aca="false">SUMIF($A$3:$EG$3,"=TF",$A201:$EG201)</f>
        <v>53</v>
      </c>
      <c r="XEG201" s="0"/>
      <c r="XEH201" s="0"/>
      <c r="XEI201" s="0"/>
      <c r="XEJ201" s="0"/>
      <c r="XEK201" s="0"/>
      <c r="XEL201" s="0"/>
      <c r="XEM201" s="0"/>
      <c r="XEN201" s="0"/>
      <c r="XEO201" s="0"/>
      <c r="XEP201" s="0"/>
      <c r="XEQ201" s="0"/>
      <c r="XER201" s="0"/>
      <c r="XES201" s="0"/>
      <c r="XET201" s="0"/>
      <c r="XEU201" s="0"/>
      <c r="XEV201" s="0"/>
      <c r="XEW201" s="0"/>
      <c r="XEX201" s="0"/>
      <c r="XEY201" s="0"/>
      <c r="XEZ201" s="0"/>
      <c r="XFA201" s="0"/>
      <c r="XFB201" s="0"/>
      <c r="XFC201" s="0"/>
      <c r="XFD201" s="74"/>
    </row>
    <row r="202" s="68" customFormat="true" ht="15" hidden="false" customHeight="false" outlineLevel="0" collapsed="false">
      <c r="A202" s="67" t="n">
        <f aca="false">A201+1</f>
        <v>198</v>
      </c>
      <c r="B202" s="68" t="s">
        <v>356</v>
      </c>
      <c r="C202" s="68" t="s">
        <v>589</v>
      </c>
      <c r="D202" s="68" t="s">
        <v>470</v>
      </c>
      <c r="E202" s="68" t="s">
        <v>471</v>
      </c>
      <c r="J202" s="69"/>
      <c r="K202" s="69" t="n">
        <v>5</v>
      </c>
      <c r="L202" s="69"/>
      <c r="M202" s="69" t="n">
        <f aca="false">SUM(J202:L202)</f>
        <v>5</v>
      </c>
      <c r="N202" s="69" t="n">
        <f aca="false">R202+V202+Z202</f>
        <v>0</v>
      </c>
      <c r="O202" s="69" t="n">
        <f aca="false">S202+W202+AA202</f>
        <v>0</v>
      </c>
      <c r="P202" s="69" t="n">
        <f aca="false">T202+X202+AB202</f>
        <v>0</v>
      </c>
      <c r="Q202" s="69" t="n">
        <f aca="false">U202+Y202+AC202</f>
        <v>0</v>
      </c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69"/>
      <c r="AN202" s="69"/>
      <c r="AO202" s="69"/>
      <c r="AP202" s="69"/>
      <c r="AQ202" s="69"/>
      <c r="AR202" s="69"/>
      <c r="AS202" s="69"/>
      <c r="AT202" s="69"/>
      <c r="AU202" s="69"/>
      <c r="AV202" s="69"/>
      <c r="AW202" s="69"/>
      <c r="AX202" s="69"/>
      <c r="AY202" s="69"/>
      <c r="AZ202" s="69"/>
      <c r="BA202" s="69"/>
      <c r="BB202" s="69"/>
      <c r="BC202" s="69"/>
      <c r="BD202" s="69"/>
      <c r="BE202" s="69"/>
      <c r="BF202" s="69"/>
      <c r="BG202" s="69"/>
      <c r="BH202" s="69"/>
      <c r="BI202" s="69"/>
      <c r="BJ202" s="69"/>
      <c r="BK202" s="69"/>
      <c r="BL202" s="69"/>
      <c r="BM202" s="69"/>
      <c r="BN202" s="69"/>
      <c r="BO202" s="69"/>
      <c r="BP202" s="69"/>
      <c r="BQ202" s="69"/>
      <c r="BR202" s="69"/>
      <c r="BS202" s="69"/>
      <c r="BT202" s="69"/>
      <c r="BU202" s="69"/>
      <c r="BV202" s="69"/>
      <c r="BW202" s="69"/>
      <c r="BX202" s="69"/>
      <c r="BY202" s="69"/>
      <c r="BZ202" s="69"/>
      <c r="CA202" s="69"/>
      <c r="CB202" s="69"/>
      <c r="CC202" s="69"/>
      <c r="CD202" s="69"/>
      <c r="CE202" s="69"/>
      <c r="CF202" s="69"/>
      <c r="CG202" s="69"/>
      <c r="CH202" s="69"/>
      <c r="CI202" s="69"/>
      <c r="CJ202" s="69"/>
      <c r="CK202" s="69"/>
      <c r="CL202" s="69"/>
      <c r="CM202" s="69"/>
      <c r="CN202" s="69"/>
      <c r="CO202" s="69"/>
      <c r="CP202" s="69"/>
      <c r="CQ202" s="69"/>
      <c r="CR202" s="69"/>
      <c r="CS202" s="69"/>
      <c r="CT202" s="69"/>
      <c r="CU202" s="69"/>
      <c r="CV202" s="69"/>
      <c r="CW202" s="69"/>
      <c r="CX202" s="69"/>
      <c r="CY202" s="69"/>
      <c r="CZ202" s="69"/>
      <c r="DA202" s="69"/>
      <c r="DB202" s="69"/>
      <c r="DC202" s="69"/>
      <c r="DD202" s="69"/>
      <c r="DE202" s="69"/>
      <c r="DF202" s="69"/>
      <c r="DG202" s="69"/>
      <c r="DH202" s="69"/>
      <c r="DI202" s="69"/>
      <c r="DJ202" s="69"/>
      <c r="DK202" s="69"/>
      <c r="DL202" s="69"/>
      <c r="DM202" s="69"/>
      <c r="DN202" s="69" t="n">
        <v>3</v>
      </c>
      <c r="DO202" s="69" t="n">
        <v>15</v>
      </c>
      <c r="DP202" s="69" t="n">
        <v>10</v>
      </c>
      <c r="DQ202" s="69" t="n">
        <v>10</v>
      </c>
      <c r="DR202" s="69"/>
      <c r="DS202" s="69"/>
      <c r="DT202" s="69"/>
      <c r="DU202" s="69"/>
      <c r="DV202" s="69"/>
      <c r="DW202" s="69"/>
      <c r="DX202" s="69"/>
      <c r="DY202" s="69"/>
      <c r="DZ202" s="69"/>
      <c r="EA202" s="69"/>
      <c r="EB202" s="69"/>
      <c r="EC202" s="69"/>
      <c r="ED202" s="69"/>
      <c r="EE202" s="69"/>
      <c r="EF202" s="69"/>
      <c r="EG202" s="69"/>
      <c r="EH202" s="69" t="n">
        <f aca="false">SUM(I202:L202)</f>
        <v>5</v>
      </c>
      <c r="EI202" s="69" t="n">
        <f aca="false">SUMIF($N$3:$EG$3,"=TF",$N202:$EG202)</f>
        <v>10</v>
      </c>
      <c r="EJ202" s="69" t="str">
        <f aca="false">IF($B202=$B203,"",SUMIF($B$5:$B$287,$B202,$EI$5:$EI$287))</f>
        <v/>
      </c>
      <c r="EK202" s="59" t="n">
        <f aca="false">IF(SUMIF($B$5:$B$287,$B202,$EI$5:$EI$287)=0,"", EI202/SUMIF($B$5:$B$287,$B202,$EI$5:$EI$287))</f>
        <v>0.00154535620460516</v>
      </c>
      <c r="EL202" s="60" t="n">
        <f aca="false">IF(EH202=0, "", EI202/EH202)</f>
        <v>2</v>
      </c>
      <c r="EM202" s="68" t="str">
        <f aca="false">B202</f>
        <v>Orange</v>
      </c>
      <c r="EN202" s="68" t="n">
        <f aca="false">EN201+1</f>
        <v>4</v>
      </c>
      <c r="ER202" s="69" t="n">
        <f aca="false">SUMIF($A$3:$EG$3,"=TN",$A202:$EG202)</f>
        <v>3</v>
      </c>
      <c r="ES202" s="69" t="n">
        <f aca="false">M202</f>
        <v>5</v>
      </c>
      <c r="ET202" s="69" t="n">
        <f aca="false">SUMIF($A$3:$EG$3,"=TE",$A202:$EG202)</f>
        <v>15</v>
      </c>
      <c r="EU202" s="69" t="n">
        <f aca="false">SUMIF($A$3:$EG$3,"=TH",$A202:$EG202)</f>
        <v>10</v>
      </c>
      <c r="EV202" s="69" t="n">
        <f aca="false">SUMIF($A$3:$EG$3,"=TF",$A202:$EG202)</f>
        <v>10</v>
      </c>
      <c r="XEG202" s="0"/>
      <c r="XEH202" s="0"/>
      <c r="XEI202" s="0"/>
      <c r="XEJ202" s="0"/>
      <c r="XEK202" s="0"/>
      <c r="XEL202" s="0"/>
      <c r="XEM202" s="0"/>
      <c r="XEN202" s="0"/>
      <c r="XEO202" s="0"/>
      <c r="XEP202" s="0"/>
      <c r="XEQ202" s="0"/>
      <c r="XER202" s="0"/>
      <c r="XES202" s="0"/>
      <c r="XET202" s="0"/>
      <c r="XEU202" s="0"/>
      <c r="XEV202" s="0"/>
      <c r="XEW202" s="0"/>
      <c r="XEX202" s="0"/>
      <c r="XEY202" s="0"/>
      <c r="XEZ202" s="0"/>
      <c r="XFA202" s="0"/>
      <c r="XFB202" s="0"/>
      <c r="XFC202" s="0"/>
      <c r="XFD202" s="70"/>
    </row>
    <row r="203" s="72" customFormat="true" ht="15" hidden="false" customHeight="false" outlineLevel="0" collapsed="false">
      <c r="A203" s="71" t="n">
        <f aca="false">A202+1</f>
        <v>199</v>
      </c>
      <c r="B203" s="72" t="s">
        <v>356</v>
      </c>
      <c r="C203" s="72" t="s">
        <v>590</v>
      </c>
      <c r="D203" s="72" t="s">
        <v>513</v>
      </c>
      <c r="E203" s="72" t="s">
        <v>514</v>
      </c>
      <c r="J203" s="73"/>
      <c r="K203" s="73" t="n">
        <v>1</v>
      </c>
      <c r="L203" s="73"/>
      <c r="M203" s="73" t="n">
        <f aca="false">SUM(J203:L203)</f>
        <v>1</v>
      </c>
      <c r="N203" s="73" t="n">
        <f aca="false">R203+V203+Z203</f>
        <v>1</v>
      </c>
      <c r="O203" s="73" t="n">
        <f aca="false">S203+W203+AA203</f>
        <v>4</v>
      </c>
      <c r="P203" s="73" t="n">
        <f aca="false">T203+X203+AB203</f>
        <v>4</v>
      </c>
      <c r="Q203" s="73" t="n">
        <f aca="false">U203+Y203+AC203</f>
        <v>4</v>
      </c>
      <c r="R203" s="73" t="n">
        <v>1</v>
      </c>
      <c r="S203" s="73" t="n">
        <v>4</v>
      </c>
      <c r="T203" s="73" t="n">
        <v>4</v>
      </c>
      <c r="U203" s="73" t="n">
        <v>4</v>
      </c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/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  <c r="CT203" s="73"/>
      <c r="CU203" s="73"/>
      <c r="CV203" s="73"/>
      <c r="CW203" s="73"/>
      <c r="CX203" s="73"/>
      <c r="CY203" s="73"/>
      <c r="CZ203" s="73"/>
      <c r="DA203" s="73"/>
      <c r="DB203" s="73"/>
      <c r="DC203" s="73"/>
      <c r="DD203" s="73"/>
      <c r="DE203" s="73"/>
      <c r="DF203" s="73"/>
      <c r="DG203" s="73"/>
      <c r="DH203" s="73"/>
      <c r="DI203" s="73"/>
      <c r="DJ203" s="73"/>
      <c r="DK203" s="73"/>
      <c r="DL203" s="73"/>
      <c r="DM203" s="73"/>
      <c r="DN203" s="73"/>
      <c r="DO203" s="73"/>
      <c r="DP203" s="73"/>
      <c r="DQ203" s="73"/>
      <c r="DR203" s="73"/>
      <c r="DS203" s="73"/>
      <c r="DT203" s="73"/>
      <c r="DU203" s="73"/>
      <c r="DV203" s="73"/>
      <c r="DW203" s="73"/>
      <c r="DX203" s="73"/>
      <c r="DY203" s="73"/>
      <c r="DZ203" s="73"/>
      <c r="EA203" s="73"/>
      <c r="EB203" s="73"/>
      <c r="EC203" s="73"/>
      <c r="ED203" s="73"/>
      <c r="EE203" s="73"/>
      <c r="EF203" s="73"/>
      <c r="EG203" s="73"/>
      <c r="EH203" s="73" t="n">
        <f aca="false">SUM(I203:L203)</f>
        <v>1</v>
      </c>
      <c r="EI203" s="73" t="n">
        <f aca="false">SUMIF($N$3:$EG$3,"=TF",$N203:$EG203)</f>
        <v>4</v>
      </c>
      <c r="EJ203" s="73" t="str">
        <f aca="false">IF($B203=$B204,"",SUMIF($B$5:$B$287,$B203,$EI$5:$EI$287))</f>
        <v/>
      </c>
      <c r="EK203" s="59" t="n">
        <f aca="false">IF(SUMIF($B$5:$B$287,$B203,$EI$5:$EI$287)=0,"", EI203/SUMIF($B$5:$B$287,$B203,$EI$5:$EI$287))</f>
        <v>0.000618142481842065</v>
      </c>
      <c r="EL203" s="60" t="n">
        <f aca="false">IF(EH203=0, "", EI203/EH203)</f>
        <v>4</v>
      </c>
      <c r="EM203" s="72" t="str">
        <f aca="false">B203</f>
        <v>Orange</v>
      </c>
      <c r="EN203" s="72" t="n">
        <f aca="false">EN202+1</f>
        <v>5</v>
      </c>
      <c r="ER203" s="73" t="n">
        <f aca="false">SUMIF($A$3:$EG$3,"=TN",$A203:$EG203)</f>
        <v>1</v>
      </c>
      <c r="ES203" s="73" t="n">
        <f aca="false">M203</f>
        <v>1</v>
      </c>
      <c r="ET203" s="73" t="n">
        <f aca="false">SUMIF($A$3:$EG$3,"=TE",$A203:$EG203)</f>
        <v>4</v>
      </c>
      <c r="EU203" s="73" t="n">
        <f aca="false">SUMIF($A$3:$EG$3,"=TH",$A203:$EG203)</f>
        <v>4</v>
      </c>
      <c r="EV203" s="73" t="n">
        <f aca="false">SUMIF($A$3:$EG$3,"=TF",$A203:$EG203)</f>
        <v>4</v>
      </c>
      <c r="XEG203" s="0"/>
      <c r="XEH203" s="0"/>
      <c r="XEI203" s="0"/>
      <c r="XEJ203" s="0"/>
      <c r="XEK203" s="0"/>
      <c r="XEL203" s="0"/>
      <c r="XEM203" s="0"/>
      <c r="XEN203" s="0"/>
      <c r="XEO203" s="0"/>
      <c r="XEP203" s="0"/>
      <c r="XEQ203" s="0"/>
      <c r="XER203" s="0"/>
      <c r="XES203" s="0"/>
      <c r="XET203" s="0"/>
      <c r="XEU203" s="0"/>
      <c r="XEV203" s="0"/>
      <c r="XEW203" s="0"/>
      <c r="XEX203" s="0"/>
      <c r="XEY203" s="0"/>
      <c r="XEZ203" s="0"/>
      <c r="XFA203" s="0"/>
      <c r="XFB203" s="0"/>
      <c r="XFC203" s="0"/>
      <c r="XFD203" s="74"/>
    </row>
    <row r="204" s="68" customFormat="true" ht="15" hidden="false" customHeight="false" outlineLevel="0" collapsed="false">
      <c r="A204" s="67" t="n">
        <f aca="false">A203+1</f>
        <v>200</v>
      </c>
      <c r="B204" s="68" t="s">
        <v>356</v>
      </c>
      <c r="C204" s="68" t="s">
        <v>591</v>
      </c>
      <c r="D204" s="68" t="s">
        <v>470</v>
      </c>
      <c r="E204" s="68" t="s">
        <v>471</v>
      </c>
      <c r="J204" s="69"/>
      <c r="K204" s="69" t="n">
        <v>2</v>
      </c>
      <c r="L204" s="69"/>
      <c r="M204" s="69" t="n">
        <f aca="false">SUM(J204:L204)</f>
        <v>2</v>
      </c>
      <c r="N204" s="69" t="n">
        <f aca="false">R204+V204+Z204</f>
        <v>4</v>
      </c>
      <c r="O204" s="69" t="n">
        <f aca="false">S204+W204+AA204</f>
        <v>20</v>
      </c>
      <c r="P204" s="69" t="n">
        <f aca="false">T204+X204+AB204</f>
        <v>20</v>
      </c>
      <c r="Q204" s="69" t="n">
        <f aca="false">U204+Y204+AC204</f>
        <v>20</v>
      </c>
      <c r="R204" s="69" t="n">
        <v>2</v>
      </c>
      <c r="S204" s="69" t="n">
        <v>10</v>
      </c>
      <c r="T204" s="69" t="n">
        <v>10</v>
      </c>
      <c r="U204" s="69" t="n">
        <v>10</v>
      </c>
      <c r="V204" s="69" t="n">
        <v>2</v>
      </c>
      <c r="W204" s="69" t="n">
        <v>10</v>
      </c>
      <c r="X204" s="69" t="n">
        <v>10</v>
      </c>
      <c r="Y204" s="69" t="n">
        <v>10</v>
      </c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69"/>
      <c r="AN204" s="69"/>
      <c r="AO204" s="69"/>
      <c r="AP204" s="69"/>
      <c r="AQ204" s="69"/>
      <c r="AR204" s="69"/>
      <c r="AS204" s="69"/>
      <c r="AT204" s="69"/>
      <c r="AU204" s="69"/>
      <c r="AV204" s="69"/>
      <c r="AW204" s="69"/>
      <c r="AX204" s="69"/>
      <c r="AY204" s="69"/>
      <c r="AZ204" s="69"/>
      <c r="BA204" s="69"/>
      <c r="BB204" s="69"/>
      <c r="BC204" s="69"/>
      <c r="BD204" s="69"/>
      <c r="BE204" s="69"/>
      <c r="BF204" s="69"/>
      <c r="BG204" s="69"/>
      <c r="BH204" s="69"/>
      <c r="BI204" s="69"/>
      <c r="BJ204" s="69"/>
      <c r="BK204" s="69"/>
      <c r="BL204" s="69"/>
      <c r="BM204" s="69"/>
      <c r="BN204" s="69"/>
      <c r="BO204" s="69"/>
      <c r="BP204" s="69"/>
      <c r="BQ204" s="69"/>
      <c r="BR204" s="69"/>
      <c r="BS204" s="69"/>
      <c r="BT204" s="69"/>
      <c r="BU204" s="69"/>
      <c r="BV204" s="69"/>
      <c r="BW204" s="69"/>
      <c r="BX204" s="69"/>
      <c r="BY204" s="69"/>
      <c r="BZ204" s="69"/>
      <c r="CA204" s="69"/>
      <c r="CB204" s="69"/>
      <c r="CC204" s="69"/>
      <c r="CD204" s="69"/>
      <c r="CE204" s="69"/>
      <c r="CF204" s="69"/>
      <c r="CG204" s="69"/>
      <c r="CH204" s="69"/>
      <c r="CI204" s="69"/>
      <c r="CJ204" s="69"/>
      <c r="CK204" s="69"/>
      <c r="CL204" s="69"/>
      <c r="CM204" s="69"/>
      <c r="CN204" s="69"/>
      <c r="CO204" s="69"/>
      <c r="CP204" s="69"/>
      <c r="CQ204" s="69"/>
      <c r="CR204" s="69"/>
      <c r="CS204" s="69"/>
      <c r="CT204" s="69"/>
      <c r="CU204" s="69"/>
      <c r="CV204" s="69"/>
      <c r="CW204" s="69"/>
      <c r="CX204" s="69"/>
      <c r="CY204" s="69"/>
      <c r="CZ204" s="69"/>
      <c r="DA204" s="69"/>
      <c r="DB204" s="69"/>
      <c r="DC204" s="69"/>
      <c r="DD204" s="69"/>
      <c r="DE204" s="69"/>
      <c r="DF204" s="69"/>
      <c r="DG204" s="69"/>
      <c r="DH204" s="69"/>
      <c r="DI204" s="69"/>
      <c r="DJ204" s="69"/>
      <c r="DK204" s="69"/>
      <c r="DL204" s="69"/>
      <c r="DM204" s="69"/>
      <c r="DN204" s="69"/>
      <c r="DO204" s="69"/>
      <c r="DP204" s="69"/>
      <c r="DQ204" s="69"/>
      <c r="DR204" s="69"/>
      <c r="DS204" s="69"/>
      <c r="DT204" s="69"/>
      <c r="DU204" s="69"/>
      <c r="DV204" s="69"/>
      <c r="DW204" s="69"/>
      <c r="DX204" s="69"/>
      <c r="DY204" s="69"/>
      <c r="DZ204" s="69"/>
      <c r="EA204" s="69"/>
      <c r="EB204" s="69"/>
      <c r="EC204" s="69"/>
      <c r="ED204" s="69"/>
      <c r="EE204" s="69"/>
      <c r="EF204" s="69"/>
      <c r="EG204" s="69"/>
      <c r="EH204" s="69" t="n">
        <f aca="false">SUM(I204:L204)</f>
        <v>2</v>
      </c>
      <c r="EI204" s="69" t="n">
        <f aca="false">SUMIF($N$3:$EG$3,"=TF",$N204:$EG204)</f>
        <v>20</v>
      </c>
      <c r="EJ204" s="69" t="str">
        <f aca="false">IF($B204=$B205,"",SUMIF($B$5:$B$287,$B204,$EI$5:$EI$287))</f>
        <v/>
      </c>
      <c r="EK204" s="59" t="n">
        <f aca="false">IF(SUMIF($B$5:$B$287,$B204,$EI$5:$EI$287)=0,"", EI204/SUMIF($B$5:$B$287,$B204,$EI$5:$EI$287))</f>
        <v>0.00309071240921032</v>
      </c>
      <c r="EL204" s="60" t="n">
        <f aca="false">IF(EH204=0, "", EI204/EH204)</f>
        <v>10</v>
      </c>
      <c r="EM204" s="68" t="str">
        <f aca="false">B204</f>
        <v>Orange</v>
      </c>
      <c r="EN204" s="68" t="n">
        <f aca="false">EN203+1</f>
        <v>6</v>
      </c>
      <c r="ER204" s="69" t="n">
        <f aca="false">SUMIF($A$3:$EG$3,"=TN",$A204:$EG204)</f>
        <v>4</v>
      </c>
      <c r="ES204" s="69" t="n">
        <f aca="false">M204</f>
        <v>2</v>
      </c>
      <c r="ET204" s="69" t="n">
        <f aca="false">SUMIF($A$3:$EG$3,"=TE",$A204:$EG204)</f>
        <v>20</v>
      </c>
      <c r="EU204" s="69" t="n">
        <f aca="false">SUMIF($A$3:$EG$3,"=TH",$A204:$EG204)</f>
        <v>20</v>
      </c>
      <c r="EV204" s="69" t="n">
        <f aca="false">SUMIF($A$3:$EG$3,"=TF",$A204:$EG204)</f>
        <v>20</v>
      </c>
      <c r="XEG204" s="0"/>
      <c r="XEH204" s="0"/>
      <c r="XEI204" s="0"/>
      <c r="XEJ204" s="0"/>
      <c r="XEK204" s="0"/>
      <c r="XEL204" s="0"/>
      <c r="XEM204" s="0"/>
      <c r="XEN204" s="0"/>
      <c r="XEO204" s="0"/>
      <c r="XEP204" s="0"/>
      <c r="XEQ204" s="0"/>
      <c r="XER204" s="0"/>
      <c r="XES204" s="0"/>
      <c r="XET204" s="0"/>
      <c r="XEU204" s="0"/>
      <c r="XEV204" s="0"/>
      <c r="XEW204" s="0"/>
      <c r="XEX204" s="0"/>
      <c r="XEY204" s="0"/>
      <c r="XEZ204" s="0"/>
      <c r="XFA204" s="0"/>
      <c r="XFB204" s="0"/>
      <c r="XFC204" s="0"/>
      <c r="XFD204" s="70"/>
    </row>
    <row r="205" s="72" customFormat="true" ht="15" hidden="false" customHeight="false" outlineLevel="0" collapsed="false">
      <c r="A205" s="71" t="n">
        <f aca="false">A204+1</f>
        <v>201</v>
      </c>
      <c r="B205" s="72" t="s">
        <v>356</v>
      </c>
      <c r="C205" s="72" t="s">
        <v>592</v>
      </c>
      <c r="D205" s="72" t="s">
        <v>415</v>
      </c>
      <c r="E205" s="72" t="s">
        <v>416</v>
      </c>
      <c r="J205" s="73"/>
      <c r="K205" s="73" t="n">
        <v>2</v>
      </c>
      <c r="L205" s="73"/>
      <c r="M205" s="73" t="n">
        <f aca="false">SUM(J205:L205)</f>
        <v>2</v>
      </c>
      <c r="N205" s="73" t="n">
        <f aca="false">R205+V205+Z205</f>
        <v>4</v>
      </c>
      <c r="O205" s="73" t="n">
        <f aca="false">S205+W205+AA205</f>
        <v>17</v>
      </c>
      <c r="P205" s="73" t="n">
        <f aca="false">T205+X205+AB205</f>
        <v>17</v>
      </c>
      <c r="Q205" s="73" t="n">
        <f aca="false">U205+Y205+AC205</f>
        <v>17</v>
      </c>
      <c r="R205" s="73" t="n">
        <v>2</v>
      </c>
      <c r="S205" s="73" t="n">
        <v>8</v>
      </c>
      <c r="T205" s="73" t="n">
        <v>8</v>
      </c>
      <c r="U205" s="73" t="n">
        <v>8</v>
      </c>
      <c r="V205" s="73" t="n">
        <v>2</v>
      </c>
      <c r="W205" s="73" t="n">
        <v>9</v>
      </c>
      <c r="X205" s="73" t="n">
        <v>9</v>
      </c>
      <c r="Y205" s="73" t="n">
        <v>9</v>
      </c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U205" s="73"/>
      <c r="AV205" s="73"/>
      <c r="AW205" s="73"/>
      <c r="AX205" s="73"/>
      <c r="AY205" s="73"/>
      <c r="AZ205" s="73"/>
      <c r="BA205" s="73"/>
      <c r="BB205" s="73"/>
      <c r="BC205" s="73"/>
      <c r="BD205" s="73"/>
      <c r="BE205" s="73"/>
      <c r="BF205" s="73"/>
      <c r="BG205" s="73"/>
      <c r="BH205" s="73"/>
      <c r="BI205" s="73"/>
      <c r="BJ205" s="73"/>
      <c r="BK205" s="73"/>
      <c r="BL205" s="73"/>
      <c r="BM205" s="73"/>
      <c r="BN205" s="73"/>
      <c r="BO205" s="73"/>
      <c r="BP205" s="73"/>
      <c r="BQ205" s="73"/>
      <c r="BR205" s="73"/>
      <c r="BS205" s="73"/>
      <c r="BT205" s="73"/>
      <c r="BU205" s="73"/>
      <c r="BV205" s="73"/>
      <c r="BW205" s="73"/>
      <c r="BX205" s="73"/>
      <c r="BY205" s="73"/>
      <c r="BZ205" s="73"/>
      <c r="CA205" s="73"/>
      <c r="CB205" s="73"/>
      <c r="CC205" s="73"/>
      <c r="CD205" s="73"/>
      <c r="CE205" s="73"/>
      <c r="CF205" s="73"/>
      <c r="CG205" s="73"/>
      <c r="CH205" s="73"/>
      <c r="CI205" s="73"/>
      <c r="CJ205" s="73"/>
      <c r="CK205" s="73"/>
      <c r="CL205" s="73"/>
      <c r="CM205" s="73"/>
      <c r="CN205" s="73"/>
      <c r="CO205" s="73"/>
      <c r="CP205" s="73"/>
      <c r="CQ205" s="73"/>
      <c r="CR205" s="73"/>
      <c r="CS205" s="73"/>
      <c r="CT205" s="73"/>
      <c r="CU205" s="73"/>
      <c r="CV205" s="73"/>
      <c r="CW205" s="73"/>
      <c r="CX205" s="73"/>
      <c r="CY205" s="73"/>
      <c r="CZ205" s="73"/>
      <c r="DA205" s="73"/>
      <c r="DB205" s="73"/>
      <c r="DC205" s="73"/>
      <c r="DD205" s="73"/>
      <c r="DE205" s="73"/>
      <c r="DF205" s="73"/>
      <c r="DG205" s="73"/>
      <c r="DH205" s="73"/>
      <c r="DI205" s="73"/>
      <c r="DJ205" s="73"/>
      <c r="DK205" s="73"/>
      <c r="DL205" s="73"/>
      <c r="DM205" s="73"/>
      <c r="DN205" s="73"/>
      <c r="DO205" s="73"/>
      <c r="DP205" s="73"/>
      <c r="DQ205" s="73"/>
      <c r="DR205" s="73"/>
      <c r="DS205" s="73"/>
      <c r="DT205" s="73"/>
      <c r="DU205" s="73"/>
      <c r="DV205" s="73"/>
      <c r="DW205" s="73"/>
      <c r="DX205" s="73"/>
      <c r="DY205" s="73"/>
      <c r="DZ205" s="73"/>
      <c r="EA205" s="73"/>
      <c r="EB205" s="73"/>
      <c r="EC205" s="73"/>
      <c r="ED205" s="73"/>
      <c r="EE205" s="73"/>
      <c r="EF205" s="73"/>
      <c r="EG205" s="73"/>
      <c r="EH205" s="73" t="n">
        <f aca="false">SUM(I205:L205)</f>
        <v>2</v>
      </c>
      <c r="EI205" s="73" t="n">
        <f aca="false">SUMIF($N$3:$EG$3,"=TF",$N205:$EG205)</f>
        <v>17</v>
      </c>
      <c r="EJ205" s="73" t="str">
        <f aca="false">IF($B205=$B206,"",SUMIF($B$5:$B$287,$B205,$EI$5:$EI$287))</f>
        <v/>
      </c>
      <c r="EK205" s="59" t="n">
        <f aca="false">IF(SUMIF($B$5:$B$287,$B205,$EI$5:$EI$287)=0,"", EI205/SUMIF($B$5:$B$287,$B205,$EI$5:$EI$287))</f>
        <v>0.00262710554782877</v>
      </c>
      <c r="EL205" s="60" t="n">
        <f aca="false">IF(EH205=0, "", EI205/EH205)</f>
        <v>8.5</v>
      </c>
      <c r="EM205" s="72" t="str">
        <f aca="false">B205</f>
        <v>Orange</v>
      </c>
      <c r="EN205" s="72" t="n">
        <f aca="false">EN204+1</f>
        <v>7</v>
      </c>
      <c r="ER205" s="73" t="n">
        <f aca="false">SUMIF($A$3:$EG$3,"=TN",$A205:$EG205)</f>
        <v>4</v>
      </c>
      <c r="ES205" s="73" t="n">
        <f aca="false">M205</f>
        <v>2</v>
      </c>
      <c r="ET205" s="73" t="n">
        <f aca="false">SUMIF($A$3:$EG$3,"=TE",$A205:$EG205)</f>
        <v>17</v>
      </c>
      <c r="EU205" s="73" t="n">
        <f aca="false">SUMIF($A$3:$EG$3,"=TH",$A205:$EG205)</f>
        <v>17</v>
      </c>
      <c r="EV205" s="73" t="n">
        <f aca="false">SUMIF($A$3:$EG$3,"=TF",$A205:$EG205)</f>
        <v>17</v>
      </c>
      <c r="XEG205" s="0"/>
      <c r="XEH205" s="0"/>
      <c r="XEI205" s="0"/>
      <c r="XEJ205" s="0"/>
      <c r="XEK205" s="0"/>
      <c r="XEL205" s="0"/>
      <c r="XEM205" s="0"/>
      <c r="XEN205" s="0"/>
      <c r="XEO205" s="0"/>
      <c r="XEP205" s="0"/>
      <c r="XEQ205" s="0"/>
      <c r="XER205" s="0"/>
      <c r="XES205" s="0"/>
      <c r="XET205" s="0"/>
      <c r="XEU205" s="0"/>
      <c r="XEV205" s="0"/>
      <c r="XEW205" s="0"/>
      <c r="XEX205" s="0"/>
      <c r="XEY205" s="0"/>
      <c r="XEZ205" s="0"/>
      <c r="XFA205" s="0"/>
      <c r="XFB205" s="0"/>
      <c r="XFC205" s="0"/>
      <c r="XFD205" s="74"/>
    </row>
    <row r="206" s="68" customFormat="true" ht="15" hidden="false" customHeight="false" outlineLevel="0" collapsed="false">
      <c r="A206" s="67" t="n">
        <f aca="false">A205+1</f>
        <v>202</v>
      </c>
      <c r="B206" s="68" t="s">
        <v>356</v>
      </c>
      <c r="C206" s="68" t="s">
        <v>593</v>
      </c>
      <c r="D206" s="68" t="s">
        <v>594</v>
      </c>
      <c r="E206" s="68" t="s">
        <v>363</v>
      </c>
      <c r="F206" s="68" t="s">
        <v>362</v>
      </c>
      <c r="G206" s="68" t="s">
        <v>363</v>
      </c>
      <c r="J206" s="69"/>
      <c r="K206" s="69" t="n">
        <v>1</v>
      </c>
      <c r="L206" s="69"/>
      <c r="M206" s="69" t="n">
        <f aca="false">SUM(J206:L206)</f>
        <v>1</v>
      </c>
      <c r="N206" s="69" t="n">
        <f aca="false">R206+V206+Z206</f>
        <v>3</v>
      </c>
      <c r="O206" s="69" t="n">
        <f aca="false">S206+W206+AA206</f>
        <v>14</v>
      </c>
      <c r="P206" s="69" t="n">
        <f aca="false">T206+X206+AB206</f>
        <v>10</v>
      </c>
      <c r="Q206" s="69" t="n">
        <f aca="false">U206+Y206+AC206</f>
        <v>10</v>
      </c>
      <c r="R206" s="69" t="n">
        <v>1</v>
      </c>
      <c r="S206" s="69" t="n">
        <v>4</v>
      </c>
      <c r="T206" s="69" t="n">
        <v>0</v>
      </c>
      <c r="U206" s="69" t="n">
        <v>0</v>
      </c>
      <c r="V206" s="69" t="n">
        <v>1</v>
      </c>
      <c r="W206" s="69" t="n">
        <v>5</v>
      </c>
      <c r="X206" s="69" t="n">
        <v>5</v>
      </c>
      <c r="Y206" s="69" t="n">
        <v>5</v>
      </c>
      <c r="Z206" s="69" t="n">
        <v>1</v>
      </c>
      <c r="AA206" s="69" t="n">
        <v>5</v>
      </c>
      <c r="AB206" s="69" t="n">
        <v>5</v>
      </c>
      <c r="AC206" s="69" t="n">
        <v>5</v>
      </c>
      <c r="AD206" s="69"/>
      <c r="AE206" s="69"/>
      <c r="AF206" s="69"/>
      <c r="AG206" s="69"/>
      <c r="AH206" s="69"/>
      <c r="AI206" s="69"/>
      <c r="AJ206" s="69"/>
      <c r="AK206" s="69"/>
      <c r="AL206" s="69"/>
      <c r="AM206" s="69"/>
      <c r="AN206" s="69"/>
      <c r="AO206" s="69"/>
      <c r="AP206" s="69"/>
      <c r="AQ206" s="69"/>
      <c r="AR206" s="69"/>
      <c r="AS206" s="69"/>
      <c r="AT206" s="69"/>
      <c r="AU206" s="69"/>
      <c r="AV206" s="69"/>
      <c r="AW206" s="69"/>
      <c r="AX206" s="69"/>
      <c r="AY206" s="69"/>
      <c r="AZ206" s="69"/>
      <c r="BA206" s="69"/>
      <c r="BB206" s="69"/>
      <c r="BC206" s="69"/>
      <c r="BD206" s="69"/>
      <c r="BE206" s="69"/>
      <c r="BF206" s="69"/>
      <c r="BG206" s="69"/>
      <c r="BH206" s="69"/>
      <c r="BI206" s="69"/>
      <c r="BJ206" s="69"/>
      <c r="BK206" s="69"/>
      <c r="BL206" s="69"/>
      <c r="BM206" s="69"/>
      <c r="BN206" s="69"/>
      <c r="BO206" s="69"/>
      <c r="BP206" s="69"/>
      <c r="BQ206" s="69"/>
      <c r="BR206" s="69"/>
      <c r="BS206" s="69"/>
      <c r="BT206" s="69"/>
      <c r="BU206" s="69"/>
      <c r="BV206" s="69"/>
      <c r="BW206" s="69"/>
      <c r="BX206" s="69"/>
      <c r="BY206" s="69"/>
      <c r="BZ206" s="69"/>
      <c r="CA206" s="69"/>
      <c r="CB206" s="69"/>
      <c r="CC206" s="69"/>
      <c r="CD206" s="69"/>
      <c r="CE206" s="69"/>
      <c r="CF206" s="69"/>
      <c r="CG206" s="69"/>
      <c r="CH206" s="69"/>
      <c r="CI206" s="69"/>
      <c r="CJ206" s="69"/>
      <c r="CK206" s="69"/>
      <c r="CL206" s="69"/>
      <c r="CM206" s="69"/>
      <c r="CN206" s="69"/>
      <c r="CO206" s="69"/>
      <c r="CP206" s="69"/>
      <c r="CQ206" s="69"/>
      <c r="CR206" s="69"/>
      <c r="CS206" s="69"/>
      <c r="CT206" s="69"/>
      <c r="CU206" s="69"/>
      <c r="CV206" s="69"/>
      <c r="CW206" s="69"/>
      <c r="CX206" s="69"/>
      <c r="CY206" s="69"/>
      <c r="CZ206" s="69"/>
      <c r="DA206" s="69"/>
      <c r="DB206" s="69"/>
      <c r="DC206" s="69"/>
      <c r="DD206" s="69"/>
      <c r="DE206" s="69"/>
      <c r="DF206" s="69"/>
      <c r="DG206" s="69"/>
      <c r="DH206" s="69"/>
      <c r="DI206" s="69"/>
      <c r="DJ206" s="69"/>
      <c r="DK206" s="69"/>
      <c r="DL206" s="69"/>
      <c r="DM206" s="69"/>
      <c r="DN206" s="69"/>
      <c r="DO206" s="69"/>
      <c r="DP206" s="69"/>
      <c r="DQ206" s="69"/>
      <c r="DR206" s="69"/>
      <c r="DS206" s="69"/>
      <c r="DT206" s="69"/>
      <c r="DU206" s="69"/>
      <c r="DV206" s="69"/>
      <c r="DW206" s="69"/>
      <c r="DX206" s="69"/>
      <c r="DY206" s="69"/>
      <c r="DZ206" s="69"/>
      <c r="EA206" s="69"/>
      <c r="EB206" s="69"/>
      <c r="EC206" s="69"/>
      <c r="ED206" s="69"/>
      <c r="EE206" s="69"/>
      <c r="EF206" s="69"/>
      <c r="EG206" s="69"/>
      <c r="EH206" s="69" t="n">
        <f aca="false">SUM(I206:L206)</f>
        <v>1</v>
      </c>
      <c r="EI206" s="69" t="n">
        <f aca="false">SUMIF($N$3:$EG$3,"=TF",$N206:$EG206)</f>
        <v>10</v>
      </c>
      <c r="EJ206" s="69" t="str">
        <f aca="false">IF($B206=$B207,"",SUMIF($B$5:$B$287,$B206,$EI$5:$EI$287))</f>
        <v/>
      </c>
      <c r="EK206" s="59" t="n">
        <f aca="false">IF(SUMIF($B$5:$B$287,$B206,$EI$5:$EI$287)=0,"", EI206/SUMIF($B$5:$B$287,$B206,$EI$5:$EI$287))</f>
        <v>0.00154535620460516</v>
      </c>
      <c r="EL206" s="60" t="n">
        <f aca="false">IF(EH206=0, "", EI206/EH206)</f>
        <v>10</v>
      </c>
      <c r="EM206" s="68" t="str">
        <f aca="false">B206</f>
        <v>Orange</v>
      </c>
      <c r="EN206" s="68" t="n">
        <f aca="false">EN205+1</f>
        <v>8</v>
      </c>
      <c r="ER206" s="69" t="n">
        <f aca="false">SUMIF($A$3:$EG$3,"=TN",$A206:$EG206)</f>
        <v>3</v>
      </c>
      <c r="ES206" s="69" t="n">
        <f aca="false">M206</f>
        <v>1</v>
      </c>
      <c r="ET206" s="69" t="n">
        <f aca="false">SUMIF($A$3:$EG$3,"=TE",$A206:$EG206)</f>
        <v>14</v>
      </c>
      <c r="EU206" s="69" t="n">
        <f aca="false">SUMIF($A$3:$EG$3,"=TH",$A206:$EG206)</f>
        <v>10</v>
      </c>
      <c r="EV206" s="69" t="n">
        <f aca="false">SUMIF($A$3:$EG$3,"=TF",$A206:$EG206)</f>
        <v>10</v>
      </c>
      <c r="XEG206" s="0"/>
      <c r="XEH206" s="0"/>
      <c r="XEI206" s="0"/>
      <c r="XEJ206" s="0"/>
      <c r="XEK206" s="0"/>
      <c r="XEL206" s="0"/>
      <c r="XEM206" s="0"/>
      <c r="XEN206" s="0"/>
      <c r="XEO206" s="0"/>
      <c r="XEP206" s="0"/>
      <c r="XEQ206" s="0"/>
      <c r="XER206" s="0"/>
      <c r="XES206" s="0"/>
      <c r="XET206" s="0"/>
      <c r="XEU206" s="0"/>
      <c r="XEV206" s="0"/>
      <c r="XEW206" s="0"/>
      <c r="XEX206" s="0"/>
      <c r="XEY206" s="0"/>
      <c r="XEZ206" s="0"/>
      <c r="XFA206" s="0"/>
      <c r="XFB206" s="0"/>
      <c r="XFC206" s="0"/>
      <c r="XFD206" s="70"/>
    </row>
    <row r="207" s="72" customFormat="true" ht="15" hidden="false" customHeight="false" outlineLevel="0" collapsed="false">
      <c r="A207" s="71" t="n">
        <f aca="false">A206+1</f>
        <v>203</v>
      </c>
      <c r="B207" s="72" t="s">
        <v>356</v>
      </c>
      <c r="C207" s="72" t="s">
        <v>595</v>
      </c>
      <c r="D207" s="72" t="s">
        <v>596</v>
      </c>
      <c r="E207" s="72" t="s">
        <v>227</v>
      </c>
      <c r="J207" s="73"/>
      <c r="K207" s="73" t="n">
        <v>1</v>
      </c>
      <c r="L207" s="73"/>
      <c r="M207" s="73" t="n">
        <f aca="false">SUM(J207:L207)</f>
        <v>1</v>
      </c>
      <c r="N207" s="73" t="n">
        <f aca="false">R207+V207+Z207</f>
        <v>1</v>
      </c>
      <c r="O207" s="73" t="n">
        <f aca="false">S207+W207+AA207</f>
        <v>3</v>
      </c>
      <c r="P207" s="73" t="n">
        <f aca="false">T207+X207+AB207</f>
        <v>3</v>
      </c>
      <c r="Q207" s="73" t="n">
        <f aca="false">U207+Y207+AC207</f>
        <v>3</v>
      </c>
      <c r="R207" s="73" t="n">
        <v>1</v>
      </c>
      <c r="S207" s="73" t="n">
        <v>3</v>
      </c>
      <c r="T207" s="73" t="n">
        <v>3</v>
      </c>
      <c r="U207" s="73" t="n">
        <v>3</v>
      </c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U207" s="73"/>
      <c r="AV207" s="73"/>
      <c r="AW207" s="73"/>
      <c r="AX207" s="73"/>
      <c r="AY207" s="73"/>
      <c r="AZ207" s="73"/>
      <c r="BA207" s="73"/>
      <c r="BB207" s="73"/>
      <c r="BC207" s="73"/>
      <c r="BD207" s="73"/>
      <c r="BE207" s="73"/>
      <c r="BF207" s="73"/>
      <c r="BG207" s="73"/>
      <c r="BH207" s="73"/>
      <c r="BI207" s="73"/>
      <c r="BJ207" s="73"/>
      <c r="BK207" s="73"/>
      <c r="BL207" s="73"/>
      <c r="BM207" s="73"/>
      <c r="BN207" s="73"/>
      <c r="BO207" s="73"/>
      <c r="BP207" s="73"/>
      <c r="BQ207" s="73"/>
      <c r="BR207" s="73"/>
      <c r="BS207" s="73"/>
      <c r="BT207" s="73"/>
      <c r="BU207" s="73"/>
      <c r="BV207" s="73"/>
      <c r="BW207" s="73"/>
      <c r="BX207" s="73"/>
      <c r="BY207" s="73"/>
      <c r="BZ207" s="73"/>
      <c r="CA207" s="73"/>
      <c r="CB207" s="73"/>
      <c r="CC207" s="73"/>
      <c r="CD207" s="73"/>
      <c r="CE207" s="73"/>
      <c r="CF207" s="73"/>
      <c r="CG207" s="73"/>
      <c r="CH207" s="73"/>
      <c r="CI207" s="73"/>
      <c r="CJ207" s="73"/>
      <c r="CK207" s="73"/>
      <c r="CL207" s="73"/>
      <c r="CM207" s="73"/>
      <c r="CN207" s="73"/>
      <c r="CO207" s="73"/>
      <c r="CP207" s="73"/>
      <c r="CQ207" s="73"/>
      <c r="CR207" s="73"/>
      <c r="CS207" s="73"/>
      <c r="CT207" s="73"/>
      <c r="CU207" s="73"/>
      <c r="CV207" s="73"/>
      <c r="CW207" s="73"/>
      <c r="CX207" s="73"/>
      <c r="CY207" s="73"/>
      <c r="CZ207" s="73"/>
      <c r="DA207" s="73"/>
      <c r="DB207" s="73"/>
      <c r="DC207" s="73"/>
      <c r="DD207" s="73"/>
      <c r="DE207" s="73"/>
      <c r="DF207" s="73"/>
      <c r="DG207" s="73"/>
      <c r="DH207" s="73"/>
      <c r="DI207" s="73"/>
      <c r="DJ207" s="73"/>
      <c r="DK207" s="73"/>
      <c r="DL207" s="73"/>
      <c r="DM207" s="73"/>
      <c r="DN207" s="73"/>
      <c r="DO207" s="73"/>
      <c r="DP207" s="73"/>
      <c r="DQ207" s="73"/>
      <c r="DR207" s="73"/>
      <c r="DS207" s="73"/>
      <c r="DT207" s="73"/>
      <c r="DU207" s="73"/>
      <c r="DV207" s="73"/>
      <c r="DW207" s="73"/>
      <c r="DX207" s="73"/>
      <c r="DY207" s="73"/>
      <c r="DZ207" s="73"/>
      <c r="EA207" s="73"/>
      <c r="EB207" s="73"/>
      <c r="EC207" s="73"/>
      <c r="ED207" s="73"/>
      <c r="EE207" s="73"/>
      <c r="EF207" s="73"/>
      <c r="EG207" s="73"/>
      <c r="EH207" s="73" t="n">
        <f aca="false">SUM(I207:L207)</f>
        <v>1</v>
      </c>
      <c r="EI207" s="73" t="n">
        <f aca="false">SUMIF($N$3:$EG$3,"=TF",$N207:$EG207)</f>
        <v>3</v>
      </c>
      <c r="EJ207" s="73" t="str">
        <f aca="false">IF($B207=$B208,"",SUMIF($B$5:$B$287,$B207,$EI$5:$EI$287))</f>
        <v/>
      </c>
      <c r="EK207" s="59" t="n">
        <f aca="false">IF(SUMIF($B$5:$B$287,$B207,$EI$5:$EI$287)=0,"", EI207/SUMIF($B$5:$B$287,$B207,$EI$5:$EI$287))</f>
        <v>0.000463606861381548</v>
      </c>
      <c r="EL207" s="60" t="n">
        <f aca="false">IF(EH207=0, "", EI207/EH207)</f>
        <v>3</v>
      </c>
      <c r="EM207" s="72" t="str">
        <f aca="false">B207</f>
        <v>Orange</v>
      </c>
      <c r="EN207" s="72" t="n">
        <f aca="false">EN206+1</f>
        <v>9</v>
      </c>
      <c r="ER207" s="73" t="n">
        <f aca="false">SUMIF($A$3:$EG$3,"=TN",$A207:$EG207)</f>
        <v>1</v>
      </c>
      <c r="ES207" s="73" t="n">
        <f aca="false">M207</f>
        <v>1</v>
      </c>
      <c r="ET207" s="73" t="n">
        <f aca="false">SUMIF($A$3:$EG$3,"=TE",$A207:$EG207)</f>
        <v>3</v>
      </c>
      <c r="EU207" s="73" t="n">
        <f aca="false">SUMIF($A$3:$EG$3,"=TH",$A207:$EG207)</f>
        <v>3</v>
      </c>
      <c r="EV207" s="73" t="n">
        <f aca="false">SUMIF($A$3:$EG$3,"=TF",$A207:$EG207)</f>
        <v>3</v>
      </c>
      <c r="XEG207" s="0"/>
      <c r="XEH207" s="0"/>
      <c r="XEI207" s="0"/>
      <c r="XEJ207" s="0"/>
      <c r="XEK207" s="0"/>
      <c r="XEL207" s="0"/>
      <c r="XEM207" s="0"/>
      <c r="XEN207" s="0"/>
      <c r="XEO207" s="0"/>
      <c r="XEP207" s="0"/>
      <c r="XEQ207" s="0"/>
      <c r="XER207" s="0"/>
      <c r="XES207" s="0"/>
      <c r="XET207" s="0"/>
      <c r="XEU207" s="0"/>
      <c r="XEV207" s="0"/>
      <c r="XEW207" s="0"/>
      <c r="XEX207" s="0"/>
      <c r="XEY207" s="0"/>
      <c r="XEZ207" s="0"/>
      <c r="XFA207" s="0"/>
      <c r="XFB207" s="0"/>
      <c r="XFC207" s="0"/>
      <c r="XFD207" s="74"/>
    </row>
    <row r="208" s="68" customFormat="true" ht="15" hidden="false" customHeight="false" outlineLevel="0" collapsed="false">
      <c r="A208" s="67" t="n">
        <f aca="false">A207+1</f>
        <v>204</v>
      </c>
      <c r="B208" s="68" t="s">
        <v>356</v>
      </c>
      <c r="C208" s="68" t="s">
        <v>597</v>
      </c>
      <c r="D208" s="68" t="s">
        <v>369</v>
      </c>
      <c r="E208" s="68" t="s">
        <v>370</v>
      </c>
      <c r="J208" s="69"/>
      <c r="K208" s="69" t="n">
        <v>20</v>
      </c>
      <c r="L208" s="69"/>
      <c r="M208" s="69" t="n">
        <f aca="false">SUM(J208:L208)</f>
        <v>20</v>
      </c>
      <c r="N208" s="69" t="n">
        <f aca="false">R208+V208+Z208</f>
        <v>27</v>
      </c>
      <c r="O208" s="69" t="n">
        <f aca="false">S208+W208+AA208</f>
        <v>121</v>
      </c>
      <c r="P208" s="69" t="n">
        <f aca="false">T208+X208+AB208</f>
        <v>115</v>
      </c>
      <c r="Q208" s="69" t="n">
        <f aca="false">U208+Y208+AC208</f>
        <v>107</v>
      </c>
      <c r="R208" s="69" t="n">
        <v>20</v>
      </c>
      <c r="S208" s="69" t="n">
        <v>96</v>
      </c>
      <c r="T208" s="69" t="n">
        <v>93</v>
      </c>
      <c r="U208" s="69" t="n">
        <v>88</v>
      </c>
      <c r="V208" s="69" t="n">
        <v>7</v>
      </c>
      <c r="W208" s="69" t="n">
        <v>25</v>
      </c>
      <c r="X208" s="69" t="n">
        <v>22</v>
      </c>
      <c r="Y208" s="69" t="n">
        <v>19</v>
      </c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69"/>
      <c r="AN208" s="69"/>
      <c r="AO208" s="69"/>
      <c r="AP208" s="69"/>
      <c r="AQ208" s="69"/>
      <c r="AR208" s="69"/>
      <c r="AS208" s="69"/>
      <c r="AT208" s="69"/>
      <c r="AU208" s="69"/>
      <c r="AV208" s="69"/>
      <c r="AW208" s="69"/>
      <c r="AX208" s="69"/>
      <c r="AY208" s="69"/>
      <c r="AZ208" s="69"/>
      <c r="BA208" s="69"/>
      <c r="BB208" s="69"/>
      <c r="BC208" s="69"/>
      <c r="BD208" s="69"/>
      <c r="BE208" s="69"/>
      <c r="BF208" s="69"/>
      <c r="BG208" s="69"/>
      <c r="BH208" s="69"/>
      <c r="BI208" s="69"/>
      <c r="BJ208" s="69"/>
      <c r="BK208" s="69"/>
      <c r="BL208" s="69"/>
      <c r="BM208" s="69"/>
      <c r="BN208" s="69"/>
      <c r="BO208" s="69"/>
      <c r="BP208" s="69"/>
      <c r="BQ208" s="69"/>
      <c r="BR208" s="69"/>
      <c r="BS208" s="69"/>
      <c r="BT208" s="69"/>
      <c r="BU208" s="69"/>
      <c r="BV208" s="69"/>
      <c r="BW208" s="69"/>
      <c r="BX208" s="69"/>
      <c r="BY208" s="69"/>
      <c r="BZ208" s="69"/>
      <c r="CA208" s="69"/>
      <c r="CB208" s="69"/>
      <c r="CC208" s="69"/>
      <c r="CD208" s="69"/>
      <c r="CE208" s="69"/>
      <c r="CF208" s="69"/>
      <c r="CG208" s="69"/>
      <c r="CH208" s="69"/>
      <c r="CI208" s="69"/>
      <c r="CJ208" s="69"/>
      <c r="CK208" s="69"/>
      <c r="CL208" s="69"/>
      <c r="CM208" s="69"/>
      <c r="CN208" s="69"/>
      <c r="CO208" s="69"/>
      <c r="CP208" s="69"/>
      <c r="CQ208" s="69"/>
      <c r="CR208" s="69"/>
      <c r="CS208" s="69"/>
      <c r="CT208" s="69"/>
      <c r="CU208" s="69"/>
      <c r="CV208" s="69"/>
      <c r="CW208" s="69"/>
      <c r="CX208" s="69"/>
      <c r="CY208" s="69"/>
      <c r="CZ208" s="69"/>
      <c r="DA208" s="69"/>
      <c r="DB208" s="69"/>
      <c r="DC208" s="69"/>
      <c r="DD208" s="69"/>
      <c r="DE208" s="69"/>
      <c r="DF208" s="69"/>
      <c r="DG208" s="69"/>
      <c r="DH208" s="69"/>
      <c r="DI208" s="69"/>
      <c r="DJ208" s="69"/>
      <c r="DK208" s="69"/>
      <c r="DL208" s="69"/>
      <c r="DM208" s="69"/>
      <c r="DN208" s="69"/>
      <c r="DO208" s="69"/>
      <c r="DP208" s="69"/>
      <c r="DQ208" s="69"/>
      <c r="DR208" s="69"/>
      <c r="DS208" s="69"/>
      <c r="DT208" s="69"/>
      <c r="DU208" s="69"/>
      <c r="DV208" s="69"/>
      <c r="DW208" s="69"/>
      <c r="DX208" s="69"/>
      <c r="DY208" s="69"/>
      <c r="DZ208" s="69"/>
      <c r="EA208" s="69"/>
      <c r="EB208" s="69"/>
      <c r="EC208" s="69"/>
      <c r="ED208" s="69"/>
      <c r="EE208" s="69"/>
      <c r="EF208" s="69"/>
      <c r="EG208" s="69"/>
      <c r="EH208" s="69" t="n">
        <f aca="false">SUM(I208:L208)</f>
        <v>20</v>
      </c>
      <c r="EI208" s="69" t="n">
        <f aca="false">SUMIF($N$3:$EG$3,"=TF",$N208:$EG208)</f>
        <v>107</v>
      </c>
      <c r="EJ208" s="69" t="str">
        <f aca="false">IF($B208=$B209,"",SUMIF($B$5:$B$287,$B208,$EI$5:$EI$287))</f>
        <v/>
      </c>
      <c r="EK208" s="59" t="n">
        <f aca="false">IF(SUMIF($B$5:$B$287,$B208,$EI$5:$EI$287)=0,"", EI208/SUMIF($B$5:$B$287,$B208,$EI$5:$EI$287))</f>
        <v>0.0165353113892752</v>
      </c>
      <c r="EL208" s="60" t="n">
        <f aca="false">IF(EH208=0, "", EI208/EH208)</f>
        <v>5.35</v>
      </c>
      <c r="EM208" s="68" t="str">
        <f aca="false">B208</f>
        <v>Orange</v>
      </c>
      <c r="EN208" s="68" t="n">
        <f aca="false">EN207+1</f>
        <v>10</v>
      </c>
      <c r="ER208" s="69" t="n">
        <f aca="false">SUMIF($A$3:$EG$3,"=TN",$A208:$EG208)</f>
        <v>27</v>
      </c>
      <c r="ES208" s="69" t="n">
        <f aca="false">M208</f>
        <v>20</v>
      </c>
      <c r="ET208" s="69" t="n">
        <f aca="false">SUMIF($A$3:$EG$3,"=TE",$A208:$EG208)</f>
        <v>121</v>
      </c>
      <c r="EU208" s="69" t="n">
        <f aca="false">SUMIF($A$3:$EG$3,"=TH",$A208:$EG208)</f>
        <v>115</v>
      </c>
      <c r="EV208" s="69" t="n">
        <f aca="false">SUMIF($A$3:$EG$3,"=TF",$A208:$EG208)</f>
        <v>107</v>
      </c>
      <c r="XEG208" s="0"/>
      <c r="XEH208" s="0"/>
      <c r="XEI208" s="0"/>
      <c r="XEJ208" s="0"/>
      <c r="XEK208" s="0"/>
      <c r="XEL208" s="0"/>
      <c r="XEM208" s="0"/>
      <c r="XEN208" s="0"/>
      <c r="XEO208" s="0"/>
      <c r="XEP208" s="0"/>
      <c r="XEQ208" s="0"/>
      <c r="XER208" s="0"/>
      <c r="XES208" s="0"/>
      <c r="XET208" s="0"/>
      <c r="XEU208" s="0"/>
      <c r="XEV208" s="0"/>
      <c r="XEW208" s="0"/>
      <c r="XEX208" s="0"/>
      <c r="XEY208" s="0"/>
      <c r="XEZ208" s="0"/>
      <c r="XFA208" s="0"/>
      <c r="XFB208" s="0"/>
      <c r="XFC208" s="0"/>
      <c r="XFD208" s="70"/>
    </row>
    <row r="209" s="72" customFormat="true" ht="15" hidden="false" customHeight="false" outlineLevel="0" collapsed="false">
      <c r="A209" s="71" t="n">
        <f aca="false">A208+1</f>
        <v>205</v>
      </c>
      <c r="B209" s="72" t="s">
        <v>356</v>
      </c>
      <c r="C209" s="72" t="s">
        <v>598</v>
      </c>
      <c r="D209" s="72" t="s">
        <v>369</v>
      </c>
      <c r="E209" s="72" t="s">
        <v>370</v>
      </c>
      <c r="J209" s="73"/>
      <c r="K209" s="73" t="n">
        <v>31</v>
      </c>
      <c r="L209" s="73"/>
      <c r="M209" s="73" t="n">
        <f aca="false">SUM(J209:L209)</f>
        <v>31</v>
      </c>
      <c r="N209" s="73" t="n">
        <f aca="false">R209+V209+Z209</f>
        <v>49</v>
      </c>
      <c r="O209" s="73" t="n">
        <f aca="false">S209+W209+AA209</f>
        <v>262</v>
      </c>
      <c r="P209" s="73" t="n">
        <f aca="false">T209+X209+AB209</f>
        <v>242</v>
      </c>
      <c r="Q209" s="73" t="n">
        <f aca="false">U209+Y209+AC209</f>
        <v>235</v>
      </c>
      <c r="R209" s="73" t="n">
        <v>31</v>
      </c>
      <c r="S209" s="73" t="n">
        <v>152</v>
      </c>
      <c r="T209" s="73" t="n">
        <v>148</v>
      </c>
      <c r="U209" s="73" t="n">
        <v>148</v>
      </c>
      <c r="V209" s="73" t="n">
        <v>17</v>
      </c>
      <c r="W209" s="73" t="n">
        <v>105</v>
      </c>
      <c r="X209" s="73" t="n">
        <v>94</v>
      </c>
      <c r="Y209" s="73" t="n">
        <v>87</v>
      </c>
      <c r="Z209" s="73" t="n">
        <v>1</v>
      </c>
      <c r="AA209" s="73" t="n">
        <v>5</v>
      </c>
      <c r="AB209" s="73" t="n">
        <v>0</v>
      </c>
      <c r="AC209" s="73" t="n">
        <v>0</v>
      </c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73"/>
      <c r="BD209" s="73"/>
      <c r="BE209" s="73"/>
      <c r="BF209" s="73"/>
      <c r="BG209" s="73"/>
      <c r="BH209" s="73"/>
      <c r="BI209" s="73"/>
      <c r="BJ209" s="73"/>
      <c r="BK209" s="73"/>
      <c r="BL209" s="73"/>
      <c r="BM209" s="73"/>
      <c r="BN209" s="73"/>
      <c r="BO209" s="73"/>
      <c r="BP209" s="73"/>
      <c r="BQ209" s="73"/>
      <c r="BR209" s="73"/>
      <c r="BS209" s="73"/>
      <c r="BT209" s="73"/>
      <c r="BU209" s="73"/>
      <c r="BV209" s="73"/>
      <c r="BW209" s="73"/>
      <c r="BX209" s="73"/>
      <c r="BY209" s="73"/>
      <c r="BZ209" s="73"/>
      <c r="CA209" s="73"/>
      <c r="CB209" s="73"/>
      <c r="CC209" s="73"/>
      <c r="CD209" s="73"/>
      <c r="CE209" s="73"/>
      <c r="CF209" s="73"/>
      <c r="CG209" s="73"/>
      <c r="CH209" s="73"/>
      <c r="CI209" s="73"/>
      <c r="CJ209" s="73"/>
      <c r="CK209" s="73"/>
      <c r="CL209" s="73"/>
      <c r="CM209" s="73"/>
      <c r="CN209" s="73"/>
      <c r="CO209" s="73"/>
      <c r="CP209" s="73"/>
      <c r="CQ209" s="73"/>
      <c r="CR209" s="73"/>
      <c r="CS209" s="73"/>
      <c r="CT209" s="73"/>
      <c r="CU209" s="73"/>
      <c r="CV209" s="73"/>
      <c r="CW209" s="73"/>
      <c r="CX209" s="73"/>
      <c r="CY209" s="73"/>
      <c r="CZ209" s="73"/>
      <c r="DA209" s="73"/>
      <c r="DB209" s="73"/>
      <c r="DC209" s="73"/>
      <c r="DD209" s="73"/>
      <c r="DE209" s="73"/>
      <c r="DF209" s="73"/>
      <c r="DG209" s="73"/>
      <c r="DH209" s="73"/>
      <c r="DI209" s="73"/>
      <c r="DJ209" s="73"/>
      <c r="DK209" s="73"/>
      <c r="DL209" s="73"/>
      <c r="DM209" s="73"/>
      <c r="DN209" s="73"/>
      <c r="DO209" s="73"/>
      <c r="DP209" s="73"/>
      <c r="DQ209" s="73"/>
      <c r="DR209" s="73"/>
      <c r="DS209" s="73"/>
      <c r="DT209" s="73"/>
      <c r="DU209" s="73"/>
      <c r="DV209" s="73"/>
      <c r="DW209" s="73"/>
      <c r="DX209" s="73"/>
      <c r="DY209" s="73"/>
      <c r="DZ209" s="73"/>
      <c r="EA209" s="73"/>
      <c r="EB209" s="73"/>
      <c r="EC209" s="73"/>
      <c r="ED209" s="73"/>
      <c r="EE209" s="73"/>
      <c r="EF209" s="73"/>
      <c r="EG209" s="73"/>
      <c r="EH209" s="73" t="n">
        <f aca="false">SUM(I209:L209)</f>
        <v>31</v>
      </c>
      <c r="EI209" s="73" t="n">
        <f aca="false">SUMIF($N$3:$EG$3,"=TF",$N209:$EG209)</f>
        <v>235</v>
      </c>
      <c r="EJ209" s="73" t="str">
        <f aca="false">IF($B209=$B210,"",SUMIF($B$5:$B$287,$B209,$EI$5:$EI$287))</f>
        <v/>
      </c>
      <c r="EK209" s="59" t="n">
        <f aca="false">IF(SUMIF($B$5:$B$287,$B209,$EI$5:$EI$287)=0,"", EI209/SUMIF($B$5:$B$287,$B209,$EI$5:$EI$287))</f>
        <v>0.0363158708082213</v>
      </c>
      <c r="EL209" s="60" t="n">
        <f aca="false">IF(EH209=0, "", EI209/EH209)</f>
        <v>7.58064516129032</v>
      </c>
      <c r="EM209" s="72" t="str">
        <f aca="false">B209</f>
        <v>Orange</v>
      </c>
      <c r="EN209" s="72" t="n">
        <f aca="false">EN208+1</f>
        <v>11</v>
      </c>
      <c r="ER209" s="73" t="n">
        <f aca="false">SUMIF($A$3:$EG$3,"=TN",$A209:$EG209)</f>
        <v>49</v>
      </c>
      <c r="ES209" s="73" t="n">
        <f aca="false">M209</f>
        <v>31</v>
      </c>
      <c r="ET209" s="73" t="n">
        <f aca="false">SUMIF($A$3:$EG$3,"=TE",$A209:$EG209)</f>
        <v>262</v>
      </c>
      <c r="EU209" s="73" t="n">
        <f aca="false">SUMIF($A$3:$EG$3,"=TH",$A209:$EG209)</f>
        <v>242</v>
      </c>
      <c r="EV209" s="73" t="n">
        <f aca="false">SUMIF($A$3:$EG$3,"=TF",$A209:$EG209)</f>
        <v>235</v>
      </c>
      <c r="XEG209" s="0"/>
      <c r="XEH209" s="0"/>
      <c r="XEI209" s="0"/>
      <c r="XEJ209" s="0"/>
      <c r="XEK209" s="0"/>
      <c r="XEL209" s="0"/>
      <c r="XEM209" s="0"/>
      <c r="XEN209" s="0"/>
      <c r="XEO209" s="0"/>
      <c r="XEP209" s="0"/>
      <c r="XEQ209" s="0"/>
      <c r="XER209" s="0"/>
      <c r="XES209" s="0"/>
      <c r="XET209" s="0"/>
      <c r="XEU209" s="0"/>
      <c r="XEV209" s="0"/>
      <c r="XEW209" s="0"/>
      <c r="XEX209" s="0"/>
      <c r="XEY209" s="0"/>
      <c r="XEZ209" s="0"/>
      <c r="XFA209" s="0"/>
      <c r="XFB209" s="0"/>
      <c r="XFC209" s="0"/>
      <c r="XFD209" s="74"/>
    </row>
    <row r="210" s="68" customFormat="true" ht="15" hidden="false" customHeight="false" outlineLevel="0" collapsed="false">
      <c r="A210" s="67" t="n">
        <f aca="false">A209+1</f>
        <v>206</v>
      </c>
      <c r="B210" s="68" t="s">
        <v>356</v>
      </c>
      <c r="C210" s="68" t="s">
        <v>598</v>
      </c>
      <c r="D210" s="68" t="s">
        <v>369</v>
      </c>
      <c r="E210" s="68" t="s">
        <v>370</v>
      </c>
      <c r="J210" s="69"/>
      <c r="K210" s="69" t="n">
        <v>5</v>
      </c>
      <c r="L210" s="69"/>
      <c r="M210" s="69" t="n">
        <f aca="false">SUM(J210:L210)</f>
        <v>5</v>
      </c>
      <c r="N210" s="69" t="n">
        <f aca="false">R210+V210+Z210</f>
        <v>6</v>
      </c>
      <c r="O210" s="69" t="n">
        <f aca="false">S210+W210+AA210</f>
        <v>29</v>
      </c>
      <c r="P210" s="69" t="n">
        <f aca="false">T210+X210+AB210</f>
        <v>27</v>
      </c>
      <c r="Q210" s="69" t="n">
        <f aca="false">U210+Y210+AC210</f>
        <v>24</v>
      </c>
      <c r="R210" s="69" t="n">
        <v>4</v>
      </c>
      <c r="S210" s="69" t="n">
        <v>21</v>
      </c>
      <c r="T210" s="69" t="n">
        <v>19</v>
      </c>
      <c r="U210" s="69" t="n">
        <v>16</v>
      </c>
      <c r="V210" s="69" t="n">
        <v>2</v>
      </c>
      <c r="W210" s="69" t="n">
        <v>8</v>
      </c>
      <c r="X210" s="69" t="n">
        <v>8</v>
      </c>
      <c r="Y210" s="69" t="n">
        <v>8</v>
      </c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69"/>
      <c r="AN210" s="69"/>
      <c r="AO210" s="69"/>
      <c r="AP210" s="69"/>
      <c r="AQ210" s="69"/>
      <c r="AR210" s="69"/>
      <c r="AS210" s="69"/>
      <c r="AT210" s="69"/>
      <c r="AU210" s="69"/>
      <c r="AV210" s="69"/>
      <c r="AW210" s="69"/>
      <c r="AX210" s="69"/>
      <c r="AY210" s="69"/>
      <c r="AZ210" s="69"/>
      <c r="BA210" s="69"/>
      <c r="BB210" s="69"/>
      <c r="BC210" s="69"/>
      <c r="BD210" s="69"/>
      <c r="BE210" s="69"/>
      <c r="BF210" s="69"/>
      <c r="BG210" s="69"/>
      <c r="BH210" s="69"/>
      <c r="BI210" s="69"/>
      <c r="BJ210" s="69"/>
      <c r="BK210" s="69"/>
      <c r="BL210" s="69"/>
      <c r="BM210" s="69"/>
      <c r="BN210" s="69"/>
      <c r="BO210" s="69"/>
      <c r="BP210" s="69"/>
      <c r="BQ210" s="69"/>
      <c r="BR210" s="69"/>
      <c r="BS210" s="69"/>
      <c r="BT210" s="69"/>
      <c r="BU210" s="69"/>
      <c r="BV210" s="69"/>
      <c r="BW210" s="69"/>
      <c r="BX210" s="69"/>
      <c r="BY210" s="69"/>
      <c r="BZ210" s="69"/>
      <c r="CA210" s="69"/>
      <c r="CB210" s="69"/>
      <c r="CC210" s="69"/>
      <c r="CD210" s="69"/>
      <c r="CE210" s="69"/>
      <c r="CF210" s="69"/>
      <c r="CG210" s="69"/>
      <c r="CH210" s="69"/>
      <c r="CI210" s="69"/>
      <c r="CJ210" s="69"/>
      <c r="CK210" s="69"/>
      <c r="CL210" s="69"/>
      <c r="CM210" s="69"/>
      <c r="CN210" s="69"/>
      <c r="CO210" s="69"/>
      <c r="CP210" s="69"/>
      <c r="CQ210" s="69"/>
      <c r="CR210" s="69"/>
      <c r="CS210" s="69"/>
      <c r="CT210" s="69"/>
      <c r="CU210" s="69"/>
      <c r="CV210" s="69"/>
      <c r="CW210" s="69"/>
      <c r="CX210" s="69"/>
      <c r="CY210" s="69"/>
      <c r="CZ210" s="69"/>
      <c r="DA210" s="69"/>
      <c r="DB210" s="69"/>
      <c r="DC210" s="69"/>
      <c r="DD210" s="69"/>
      <c r="DE210" s="69"/>
      <c r="DF210" s="69"/>
      <c r="DG210" s="69"/>
      <c r="DH210" s="69"/>
      <c r="DI210" s="69"/>
      <c r="DJ210" s="69"/>
      <c r="DK210" s="69"/>
      <c r="DL210" s="69"/>
      <c r="DM210" s="69"/>
      <c r="DN210" s="69"/>
      <c r="DO210" s="69"/>
      <c r="DP210" s="69"/>
      <c r="DQ210" s="69"/>
      <c r="DR210" s="69"/>
      <c r="DS210" s="69"/>
      <c r="DT210" s="69"/>
      <c r="DU210" s="69"/>
      <c r="DV210" s="69"/>
      <c r="DW210" s="69"/>
      <c r="DX210" s="69"/>
      <c r="DY210" s="69"/>
      <c r="DZ210" s="69"/>
      <c r="EA210" s="69"/>
      <c r="EB210" s="69"/>
      <c r="EC210" s="69"/>
      <c r="ED210" s="69"/>
      <c r="EE210" s="69"/>
      <c r="EF210" s="69"/>
      <c r="EG210" s="69"/>
      <c r="EH210" s="69" t="n">
        <f aca="false">SUM(I210:L210)</f>
        <v>5</v>
      </c>
      <c r="EI210" s="69" t="n">
        <f aca="false">SUMIF($N$3:$EG$3,"=TF",$N210:$EG210)</f>
        <v>24</v>
      </c>
      <c r="EJ210" s="69" t="n">
        <f aca="false">IF($B210=$B211,"",SUMIF($B$5:$B$287,$B210,$EI$5:$EI$287))</f>
        <v>6471</v>
      </c>
      <c r="EK210" s="59" t="n">
        <f aca="false">IF(SUMIF($B$5:$B$287,$B210,$EI$5:$EI$287)=0,"", EI210/SUMIF($B$5:$B$287,$B210,$EI$5:$EI$287))</f>
        <v>0.00370885489105239</v>
      </c>
      <c r="EL210" s="60" t="n">
        <f aca="false">IF(EH210=0, "", EI210/EH210)</f>
        <v>4.8</v>
      </c>
      <c r="EM210" s="68" t="str">
        <f aca="false">B210</f>
        <v>Orange</v>
      </c>
      <c r="EN210" s="68" t="n">
        <f aca="false">EN209+1</f>
        <v>12</v>
      </c>
      <c r="ER210" s="69" t="n">
        <f aca="false">SUMIF($A$3:$EG$3,"=TN",$A210:$EG210)</f>
        <v>6</v>
      </c>
      <c r="ES210" s="69" t="n">
        <f aca="false">M210</f>
        <v>5</v>
      </c>
      <c r="ET210" s="69" t="n">
        <f aca="false">SUMIF($A$3:$EG$3,"=TE",$A210:$EG210)</f>
        <v>29</v>
      </c>
      <c r="EU210" s="69" t="n">
        <f aca="false">SUMIF($A$3:$EG$3,"=TH",$A210:$EG210)</f>
        <v>27</v>
      </c>
      <c r="EV210" s="69" t="n">
        <f aca="false">SUMIF($A$3:$EG$3,"=TF",$A210:$EG210)</f>
        <v>24</v>
      </c>
      <c r="XEG210" s="0"/>
      <c r="XEH210" s="0"/>
      <c r="XEI210" s="0"/>
      <c r="XEJ210" s="0"/>
      <c r="XEK210" s="0"/>
      <c r="XEL210" s="0"/>
      <c r="XEM210" s="0"/>
      <c r="XEN210" s="0"/>
      <c r="XEO210" s="0"/>
      <c r="XEP210" s="0"/>
      <c r="XEQ210" s="0"/>
      <c r="XER210" s="0"/>
      <c r="XES210" s="0"/>
      <c r="XET210" s="0"/>
      <c r="XEU210" s="0"/>
      <c r="XEV210" s="0"/>
      <c r="XEW210" s="0"/>
      <c r="XEX210" s="0"/>
      <c r="XEY210" s="0"/>
      <c r="XEZ210" s="0"/>
      <c r="XFA210" s="0"/>
      <c r="XFB210" s="0"/>
      <c r="XFC210" s="0"/>
      <c r="XFD210" s="70"/>
    </row>
    <row r="211" s="72" customFormat="true" ht="15" hidden="false" customHeight="false" outlineLevel="0" collapsed="false">
      <c r="A211" s="71" t="n">
        <f aca="false">A210+1</f>
        <v>207</v>
      </c>
      <c r="B211" s="72" t="s">
        <v>374</v>
      </c>
      <c r="C211" s="72" t="s">
        <v>599</v>
      </c>
      <c r="D211" s="72" t="s">
        <v>192</v>
      </c>
      <c r="E211" s="72" t="s">
        <v>193</v>
      </c>
      <c r="J211" s="73"/>
      <c r="K211" s="73" t="n">
        <v>3</v>
      </c>
      <c r="L211" s="73"/>
      <c r="M211" s="73" t="n">
        <f aca="false">SUM(J211:L211)</f>
        <v>3</v>
      </c>
      <c r="N211" s="73" t="n">
        <f aca="false">R211+V211+Z211</f>
        <v>2</v>
      </c>
      <c r="O211" s="73" t="n">
        <f aca="false">S211+W211+AA211</f>
        <v>6</v>
      </c>
      <c r="P211" s="73" t="n">
        <f aca="false">T211+X211+AB211</f>
        <v>6</v>
      </c>
      <c r="Q211" s="73" t="n">
        <f aca="false">U211+Y211+AC211</f>
        <v>6</v>
      </c>
      <c r="R211" s="73" t="n">
        <v>1</v>
      </c>
      <c r="S211" s="73" t="n">
        <v>6</v>
      </c>
      <c r="T211" s="73" t="n">
        <v>6</v>
      </c>
      <c r="U211" s="73" t="n">
        <v>6</v>
      </c>
      <c r="V211" s="73" t="n">
        <v>1</v>
      </c>
      <c r="W211" s="73" t="n">
        <v>0</v>
      </c>
      <c r="X211" s="73" t="n">
        <v>0</v>
      </c>
      <c r="Y211" s="73" t="n">
        <v>0</v>
      </c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U211" s="73"/>
      <c r="AV211" s="73"/>
      <c r="AW211" s="73"/>
      <c r="AX211" s="73"/>
      <c r="AY211" s="73"/>
      <c r="AZ211" s="73"/>
      <c r="BA211" s="73"/>
      <c r="BB211" s="73"/>
      <c r="BC211" s="73"/>
      <c r="BD211" s="73"/>
      <c r="BE211" s="73"/>
      <c r="BF211" s="73"/>
      <c r="BG211" s="73"/>
      <c r="BH211" s="73"/>
      <c r="BI211" s="73"/>
      <c r="BJ211" s="73"/>
      <c r="BK211" s="73"/>
      <c r="BL211" s="73"/>
      <c r="BM211" s="73"/>
      <c r="BN211" s="73"/>
      <c r="BO211" s="73"/>
      <c r="BP211" s="73"/>
      <c r="BQ211" s="73"/>
      <c r="BR211" s="73"/>
      <c r="BS211" s="73"/>
      <c r="BT211" s="73"/>
      <c r="BU211" s="73"/>
      <c r="BV211" s="73"/>
      <c r="BW211" s="73"/>
      <c r="BX211" s="73"/>
      <c r="BY211" s="73"/>
      <c r="BZ211" s="73"/>
      <c r="CA211" s="73"/>
      <c r="CB211" s="73"/>
      <c r="CC211" s="73"/>
      <c r="CD211" s="73"/>
      <c r="CE211" s="73"/>
      <c r="CF211" s="73"/>
      <c r="CG211" s="73"/>
      <c r="CH211" s="73"/>
      <c r="CI211" s="73"/>
      <c r="CJ211" s="73"/>
      <c r="CK211" s="73"/>
      <c r="CL211" s="73"/>
      <c r="CM211" s="73"/>
      <c r="CN211" s="73"/>
      <c r="CO211" s="73"/>
      <c r="CP211" s="73"/>
      <c r="CQ211" s="73"/>
      <c r="CR211" s="73"/>
      <c r="CS211" s="73"/>
      <c r="CT211" s="73"/>
      <c r="CU211" s="73"/>
      <c r="CV211" s="73"/>
      <c r="CW211" s="73"/>
      <c r="CX211" s="73" t="n">
        <v>1</v>
      </c>
      <c r="CY211" s="73" t="n">
        <v>6</v>
      </c>
      <c r="CZ211" s="73" t="n">
        <v>6</v>
      </c>
      <c r="DA211" s="73" t="n">
        <v>6</v>
      </c>
      <c r="DB211" s="73"/>
      <c r="DC211" s="73"/>
      <c r="DD211" s="73"/>
      <c r="DE211" s="73"/>
      <c r="DF211" s="73"/>
      <c r="DG211" s="73"/>
      <c r="DH211" s="73"/>
      <c r="DI211" s="73"/>
      <c r="DJ211" s="73"/>
      <c r="DK211" s="73"/>
      <c r="DL211" s="73"/>
      <c r="DM211" s="73"/>
      <c r="DN211" s="73"/>
      <c r="DO211" s="73"/>
      <c r="DP211" s="73"/>
      <c r="DQ211" s="73"/>
      <c r="DR211" s="73"/>
      <c r="DS211" s="73"/>
      <c r="DT211" s="73"/>
      <c r="DU211" s="73"/>
      <c r="DV211" s="73"/>
      <c r="DW211" s="73"/>
      <c r="DX211" s="73"/>
      <c r="DY211" s="73"/>
      <c r="DZ211" s="73"/>
      <c r="EA211" s="73"/>
      <c r="EB211" s="73"/>
      <c r="EC211" s="73"/>
      <c r="ED211" s="73"/>
      <c r="EE211" s="73"/>
      <c r="EF211" s="73"/>
      <c r="EG211" s="73"/>
      <c r="EH211" s="73" t="n">
        <f aca="false">SUM(I211:L211)</f>
        <v>3</v>
      </c>
      <c r="EI211" s="73" t="n">
        <f aca="false">SUMIF($N$3:$EG$3,"=TF",$N211:$EG211)</f>
        <v>12</v>
      </c>
      <c r="EJ211" s="73" t="str">
        <f aca="false">IF($B211=$B212,"",SUMIF($B$5:$B$287,$B211,$EI$5:$EI$287))</f>
        <v/>
      </c>
      <c r="EK211" s="59" t="n">
        <f aca="false">IF(SUMIF($B$5:$B$287,$B211,$EI$5:$EI$287)=0,"", EI211/SUMIF($B$5:$B$287,$B211,$EI$5:$EI$287))</f>
        <v>0.0410958904109589</v>
      </c>
      <c r="EL211" s="60" t="n">
        <f aca="false">IF(EH211=0, "", EI211/EH211)</f>
        <v>4</v>
      </c>
      <c r="EM211" s="72" t="str">
        <f aca="false">B211</f>
        <v>Placer</v>
      </c>
      <c r="EN211" s="72" t="n">
        <f aca="false">EN210+1</f>
        <v>13</v>
      </c>
      <c r="ER211" s="73" t="n">
        <f aca="false">SUMIF($A$3:$EG$3,"=TN",$A211:$EG211)</f>
        <v>3</v>
      </c>
      <c r="ES211" s="73" t="n">
        <f aca="false">M211</f>
        <v>3</v>
      </c>
      <c r="ET211" s="73" t="n">
        <f aca="false">SUMIF($A$3:$EG$3,"=TE",$A211:$EG211)</f>
        <v>12</v>
      </c>
      <c r="EU211" s="73" t="n">
        <f aca="false">SUMIF($A$3:$EG$3,"=TH",$A211:$EG211)</f>
        <v>12</v>
      </c>
      <c r="EV211" s="73" t="n">
        <f aca="false">SUMIF($A$3:$EG$3,"=TF",$A211:$EG211)</f>
        <v>12</v>
      </c>
      <c r="XEG211" s="0"/>
      <c r="XEH211" s="0"/>
      <c r="XEI211" s="0"/>
      <c r="XEJ211" s="0"/>
      <c r="XEK211" s="0"/>
      <c r="XEL211" s="0"/>
      <c r="XEM211" s="0"/>
      <c r="XEN211" s="0"/>
      <c r="XEO211" s="0"/>
      <c r="XEP211" s="0"/>
      <c r="XEQ211" s="0"/>
      <c r="XER211" s="0"/>
      <c r="XES211" s="0"/>
      <c r="XET211" s="0"/>
      <c r="XEU211" s="0"/>
      <c r="XEV211" s="0"/>
      <c r="XEW211" s="0"/>
      <c r="XEX211" s="0"/>
      <c r="XEY211" s="0"/>
      <c r="XEZ211" s="0"/>
      <c r="XFA211" s="0"/>
      <c r="XFB211" s="0"/>
      <c r="XFC211" s="0"/>
      <c r="XFD211" s="74"/>
    </row>
    <row r="212" s="68" customFormat="true" ht="15" hidden="false" customHeight="false" outlineLevel="0" collapsed="false">
      <c r="A212" s="67" t="n">
        <f aca="false">A211+1</f>
        <v>208</v>
      </c>
      <c r="B212" s="68" t="s">
        <v>374</v>
      </c>
      <c r="C212" s="68" t="s">
        <v>600</v>
      </c>
      <c r="D212" s="68" t="s">
        <v>601</v>
      </c>
      <c r="E212" s="68" t="s">
        <v>602</v>
      </c>
      <c r="J212" s="69"/>
      <c r="K212" s="69" t="n">
        <v>10</v>
      </c>
      <c r="L212" s="69"/>
      <c r="M212" s="69" t="n">
        <f aca="false">SUM(J212:L212)</f>
        <v>10</v>
      </c>
      <c r="N212" s="69" t="n">
        <f aca="false">R212+V212+Z212</f>
        <v>16</v>
      </c>
      <c r="O212" s="69" t="n">
        <f aca="false">S212+W212+AA212</f>
        <v>73</v>
      </c>
      <c r="P212" s="69" t="n">
        <f aca="false">T212+X212+AB212</f>
        <v>66</v>
      </c>
      <c r="Q212" s="69" t="n">
        <f aca="false">U212+Y212+AC212</f>
        <v>48</v>
      </c>
      <c r="R212" s="69" t="n">
        <v>10</v>
      </c>
      <c r="S212" s="69" t="n">
        <v>50</v>
      </c>
      <c r="T212" s="69" t="n">
        <v>50</v>
      </c>
      <c r="U212" s="69" t="n">
        <v>43</v>
      </c>
      <c r="V212" s="69" t="n">
        <v>6</v>
      </c>
      <c r="W212" s="69" t="n">
        <v>23</v>
      </c>
      <c r="X212" s="69" t="n">
        <v>16</v>
      </c>
      <c r="Y212" s="69" t="n">
        <v>5</v>
      </c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69"/>
      <c r="AN212" s="69"/>
      <c r="AO212" s="69"/>
      <c r="AP212" s="69"/>
      <c r="AQ212" s="69"/>
      <c r="AR212" s="69"/>
      <c r="AS212" s="69"/>
      <c r="AT212" s="69"/>
      <c r="AU212" s="69"/>
      <c r="AV212" s="69"/>
      <c r="AW212" s="69"/>
      <c r="AX212" s="69"/>
      <c r="AY212" s="69"/>
      <c r="AZ212" s="69"/>
      <c r="BA212" s="69"/>
      <c r="BB212" s="69"/>
      <c r="BC212" s="69"/>
      <c r="BD212" s="69"/>
      <c r="BE212" s="69"/>
      <c r="BF212" s="69"/>
      <c r="BG212" s="69"/>
      <c r="BH212" s="69"/>
      <c r="BI212" s="69"/>
      <c r="BJ212" s="69"/>
      <c r="BK212" s="69"/>
      <c r="BL212" s="69"/>
      <c r="BM212" s="69"/>
      <c r="BN212" s="69"/>
      <c r="BO212" s="69"/>
      <c r="BP212" s="69"/>
      <c r="BQ212" s="69"/>
      <c r="BR212" s="69"/>
      <c r="BS212" s="69"/>
      <c r="BT212" s="69"/>
      <c r="BU212" s="69"/>
      <c r="BV212" s="69"/>
      <c r="BW212" s="69"/>
      <c r="BX212" s="69"/>
      <c r="BY212" s="69"/>
      <c r="BZ212" s="69"/>
      <c r="CA212" s="69"/>
      <c r="CB212" s="69"/>
      <c r="CC212" s="69"/>
      <c r="CD212" s="69"/>
      <c r="CE212" s="69"/>
      <c r="CF212" s="69"/>
      <c r="CG212" s="69"/>
      <c r="CH212" s="69"/>
      <c r="CI212" s="69"/>
      <c r="CJ212" s="69"/>
      <c r="CK212" s="69"/>
      <c r="CL212" s="69"/>
      <c r="CM212" s="69"/>
      <c r="CN212" s="69"/>
      <c r="CO212" s="69"/>
      <c r="CP212" s="69"/>
      <c r="CQ212" s="69"/>
      <c r="CR212" s="69"/>
      <c r="CS212" s="69"/>
      <c r="CT212" s="69"/>
      <c r="CU212" s="69"/>
      <c r="CV212" s="69"/>
      <c r="CW212" s="69"/>
      <c r="CX212" s="69"/>
      <c r="CY212" s="69"/>
      <c r="CZ212" s="69"/>
      <c r="DA212" s="69"/>
      <c r="DB212" s="69"/>
      <c r="DC212" s="69"/>
      <c r="DD212" s="69"/>
      <c r="DE212" s="69"/>
      <c r="DF212" s="69"/>
      <c r="DG212" s="69"/>
      <c r="DH212" s="69"/>
      <c r="DI212" s="69"/>
      <c r="DJ212" s="69"/>
      <c r="DK212" s="69"/>
      <c r="DL212" s="69"/>
      <c r="DM212" s="69"/>
      <c r="DN212" s="69"/>
      <c r="DO212" s="69"/>
      <c r="DP212" s="69"/>
      <c r="DQ212" s="69"/>
      <c r="DR212" s="69"/>
      <c r="DS212" s="69"/>
      <c r="DT212" s="69"/>
      <c r="DU212" s="69"/>
      <c r="DV212" s="69"/>
      <c r="DW212" s="69"/>
      <c r="DX212" s="69"/>
      <c r="DY212" s="69"/>
      <c r="DZ212" s="69"/>
      <c r="EA212" s="69"/>
      <c r="EB212" s="69"/>
      <c r="EC212" s="69"/>
      <c r="ED212" s="69"/>
      <c r="EE212" s="69"/>
      <c r="EF212" s="69"/>
      <c r="EG212" s="69"/>
      <c r="EH212" s="69" t="n">
        <f aca="false">SUM(I212:L212)</f>
        <v>10</v>
      </c>
      <c r="EI212" s="69" t="n">
        <f aca="false">SUMIF($N$3:$EG$3,"=TF",$N212:$EG212)</f>
        <v>48</v>
      </c>
      <c r="EJ212" s="69" t="str">
        <f aca="false">IF($B212=$B213,"",SUMIF($B$5:$B$287,$B212,$EI$5:$EI$287))</f>
        <v/>
      </c>
      <c r="EK212" s="59" t="n">
        <f aca="false">IF(SUMIF($B$5:$B$287,$B212,$EI$5:$EI$287)=0,"", EI212/SUMIF($B$5:$B$287,$B212,$EI$5:$EI$287))</f>
        <v>0.164383561643836</v>
      </c>
      <c r="EL212" s="60" t="n">
        <f aca="false">IF(EH212=0, "", EI212/EH212)</f>
        <v>4.8</v>
      </c>
      <c r="EM212" s="68" t="str">
        <f aca="false">B212</f>
        <v>Placer</v>
      </c>
      <c r="EN212" s="68" t="n">
        <f aca="false">EN211+1</f>
        <v>14</v>
      </c>
      <c r="ER212" s="69" t="n">
        <f aca="false">SUMIF($A$3:$EG$3,"=TN",$A212:$EG212)</f>
        <v>16</v>
      </c>
      <c r="ES212" s="69" t="n">
        <f aca="false">M212</f>
        <v>10</v>
      </c>
      <c r="ET212" s="69" t="n">
        <f aca="false">SUMIF($A$3:$EG$3,"=TE",$A212:$EG212)</f>
        <v>73</v>
      </c>
      <c r="EU212" s="69" t="n">
        <f aca="false">SUMIF($A$3:$EG$3,"=TH",$A212:$EG212)</f>
        <v>66</v>
      </c>
      <c r="EV212" s="69" t="n">
        <f aca="false">SUMIF($A$3:$EG$3,"=TF",$A212:$EG212)</f>
        <v>48</v>
      </c>
      <c r="XEG212" s="0"/>
      <c r="XEH212" s="0"/>
      <c r="XEI212" s="0"/>
      <c r="XEJ212" s="0"/>
      <c r="XEK212" s="0"/>
      <c r="XEL212" s="0"/>
      <c r="XEM212" s="0"/>
      <c r="XEN212" s="0"/>
      <c r="XEO212" s="0"/>
      <c r="XEP212" s="0"/>
      <c r="XEQ212" s="0"/>
      <c r="XER212" s="0"/>
      <c r="XES212" s="0"/>
      <c r="XET212" s="0"/>
      <c r="XEU212" s="0"/>
      <c r="XEV212" s="0"/>
      <c r="XEW212" s="0"/>
      <c r="XEX212" s="0"/>
      <c r="XEY212" s="0"/>
      <c r="XEZ212" s="0"/>
      <c r="XFA212" s="0"/>
      <c r="XFB212" s="0"/>
      <c r="XFC212" s="0"/>
      <c r="XFD212" s="70"/>
    </row>
    <row r="213" s="72" customFormat="true" ht="15" hidden="false" customHeight="false" outlineLevel="0" collapsed="false">
      <c r="A213" s="71" t="n">
        <f aca="false">A212+1</f>
        <v>209</v>
      </c>
      <c r="B213" s="72" t="s">
        <v>374</v>
      </c>
      <c r="C213" s="72" t="s">
        <v>603</v>
      </c>
      <c r="D213" s="72" t="s">
        <v>604</v>
      </c>
      <c r="E213" s="72" t="s">
        <v>605</v>
      </c>
      <c r="J213" s="73"/>
      <c r="K213" s="73" t="n">
        <v>10</v>
      </c>
      <c r="L213" s="73"/>
      <c r="M213" s="73" t="n">
        <f aca="false">SUM(J213:L213)</f>
        <v>10</v>
      </c>
      <c r="N213" s="73" t="n">
        <f aca="false">R213+V213+Z213</f>
        <v>1</v>
      </c>
      <c r="O213" s="73" t="n">
        <f aca="false">S213+W213+AA213</f>
        <v>7</v>
      </c>
      <c r="P213" s="73" t="n">
        <f aca="false">T213+X213+AB213</f>
        <v>7</v>
      </c>
      <c r="Q213" s="73" t="n">
        <f aca="false">U213+Y213+AC213</f>
        <v>7</v>
      </c>
      <c r="R213" s="73" t="n">
        <v>1</v>
      </c>
      <c r="S213" s="73" t="n">
        <v>7</v>
      </c>
      <c r="T213" s="73" t="n">
        <v>7</v>
      </c>
      <c r="U213" s="73" t="n">
        <v>7</v>
      </c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 t="n">
        <v>1</v>
      </c>
      <c r="AM213" s="73" t="n">
        <v>5</v>
      </c>
      <c r="AN213" s="73" t="n">
        <v>5</v>
      </c>
      <c r="AO213" s="73" t="n">
        <v>5</v>
      </c>
      <c r="AP213" s="73"/>
      <c r="AQ213" s="73"/>
      <c r="AR213" s="73"/>
      <c r="AS213" s="73"/>
      <c r="AT213" s="73"/>
      <c r="AU213" s="73"/>
      <c r="AV213" s="73"/>
      <c r="AW213" s="73"/>
      <c r="AX213" s="73"/>
      <c r="AY213" s="73"/>
      <c r="AZ213" s="73"/>
      <c r="BA213" s="73"/>
      <c r="BB213" s="73"/>
      <c r="BC213" s="73"/>
      <c r="BD213" s="73"/>
      <c r="BE213" s="73"/>
      <c r="BF213" s="73"/>
      <c r="BG213" s="73"/>
      <c r="BH213" s="73"/>
      <c r="BI213" s="73"/>
      <c r="BJ213" s="73"/>
      <c r="BK213" s="73"/>
      <c r="BL213" s="73"/>
      <c r="BM213" s="73"/>
      <c r="BN213" s="73"/>
      <c r="BO213" s="73"/>
      <c r="BP213" s="73"/>
      <c r="BQ213" s="73"/>
      <c r="BR213" s="73"/>
      <c r="BS213" s="73"/>
      <c r="BT213" s="73"/>
      <c r="BU213" s="73"/>
      <c r="BV213" s="73"/>
      <c r="BW213" s="73"/>
      <c r="BX213" s="73"/>
      <c r="BY213" s="73"/>
      <c r="BZ213" s="73"/>
      <c r="CA213" s="73"/>
      <c r="CB213" s="73"/>
      <c r="CC213" s="73"/>
      <c r="CD213" s="73"/>
      <c r="CE213" s="73"/>
      <c r="CF213" s="73"/>
      <c r="CG213" s="73"/>
      <c r="CH213" s="73"/>
      <c r="CI213" s="73"/>
      <c r="CJ213" s="73"/>
      <c r="CK213" s="73"/>
      <c r="CL213" s="73"/>
      <c r="CM213" s="73"/>
      <c r="CN213" s="73"/>
      <c r="CO213" s="73"/>
      <c r="CP213" s="73"/>
      <c r="CQ213" s="73"/>
      <c r="CR213" s="73"/>
      <c r="CS213" s="73"/>
      <c r="CT213" s="73"/>
      <c r="CU213" s="73"/>
      <c r="CV213" s="73"/>
      <c r="CW213" s="73"/>
      <c r="CX213" s="73" t="n">
        <v>4</v>
      </c>
      <c r="CY213" s="73" t="n">
        <v>18</v>
      </c>
      <c r="CZ213" s="73" t="n">
        <v>0</v>
      </c>
      <c r="DA213" s="73" t="n">
        <v>0</v>
      </c>
      <c r="DB213" s="73"/>
      <c r="DC213" s="73"/>
      <c r="DD213" s="73"/>
      <c r="DE213" s="73"/>
      <c r="DF213" s="73"/>
      <c r="DG213" s="73"/>
      <c r="DH213" s="73"/>
      <c r="DI213" s="73"/>
      <c r="DJ213" s="73"/>
      <c r="DK213" s="73"/>
      <c r="DL213" s="73"/>
      <c r="DM213" s="73"/>
      <c r="DN213" s="73"/>
      <c r="DO213" s="73"/>
      <c r="DP213" s="73"/>
      <c r="DQ213" s="73"/>
      <c r="DR213" s="73"/>
      <c r="DS213" s="73"/>
      <c r="DT213" s="73"/>
      <c r="DU213" s="73"/>
      <c r="DV213" s="73"/>
      <c r="DW213" s="73"/>
      <c r="DX213" s="73"/>
      <c r="DY213" s="73"/>
      <c r="DZ213" s="73"/>
      <c r="EA213" s="73"/>
      <c r="EB213" s="73"/>
      <c r="EC213" s="73"/>
      <c r="ED213" s="73"/>
      <c r="EE213" s="73"/>
      <c r="EF213" s="73"/>
      <c r="EG213" s="73"/>
      <c r="EH213" s="73" t="n">
        <f aca="false">SUM(I213:L213)</f>
        <v>10</v>
      </c>
      <c r="EI213" s="73" t="n">
        <f aca="false">SUMIF($N$3:$EG$3,"=TF",$N213:$EG213)</f>
        <v>12</v>
      </c>
      <c r="EJ213" s="73" t="str">
        <f aca="false">IF($B213=$B214,"",SUMIF($B$5:$B$287,$B213,$EI$5:$EI$287))</f>
        <v/>
      </c>
      <c r="EK213" s="59" t="n">
        <f aca="false">IF(SUMIF($B$5:$B$287,$B213,$EI$5:$EI$287)=0,"", EI213/SUMIF($B$5:$B$287,$B213,$EI$5:$EI$287))</f>
        <v>0.0410958904109589</v>
      </c>
      <c r="EL213" s="60" t="n">
        <f aca="false">IF(EH213=0, "", EI213/EH213)</f>
        <v>1.2</v>
      </c>
      <c r="EM213" s="72" t="str">
        <f aca="false">B213</f>
        <v>Placer</v>
      </c>
      <c r="EN213" s="72" t="n">
        <f aca="false">EN212+1</f>
        <v>15</v>
      </c>
      <c r="ER213" s="73" t="n">
        <f aca="false">SUMIF($A$3:$EG$3,"=TN",$A213:$EG213)</f>
        <v>6</v>
      </c>
      <c r="ES213" s="73" t="n">
        <f aca="false">M213</f>
        <v>10</v>
      </c>
      <c r="ET213" s="73" t="n">
        <f aca="false">SUMIF($A$3:$EG$3,"=TE",$A213:$EG213)</f>
        <v>30</v>
      </c>
      <c r="EU213" s="73" t="n">
        <f aca="false">SUMIF($A$3:$EG$3,"=TH",$A213:$EG213)</f>
        <v>12</v>
      </c>
      <c r="EV213" s="73" t="n">
        <f aca="false">SUMIF($A$3:$EG$3,"=TF",$A213:$EG213)</f>
        <v>12</v>
      </c>
      <c r="XEG213" s="0"/>
      <c r="XEH213" s="0"/>
      <c r="XEI213" s="0"/>
      <c r="XEJ213" s="0"/>
      <c r="XEK213" s="0"/>
      <c r="XEL213" s="0"/>
      <c r="XEM213" s="0"/>
      <c r="XEN213" s="0"/>
      <c r="XEO213" s="0"/>
      <c r="XEP213" s="0"/>
      <c r="XEQ213" s="0"/>
      <c r="XER213" s="0"/>
      <c r="XES213" s="0"/>
      <c r="XET213" s="0"/>
      <c r="XEU213" s="0"/>
      <c r="XEV213" s="0"/>
      <c r="XEW213" s="0"/>
      <c r="XEX213" s="0"/>
      <c r="XEY213" s="0"/>
      <c r="XEZ213" s="0"/>
      <c r="XFA213" s="0"/>
      <c r="XFB213" s="0"/>
      <c r="XFC213" s="0"/>
      <c r="XFD213" s="74"/>
    </row>
    <row r="214" s="68" customFormat="true" ht="15" hidden="false" customHeight="false" outlineLevel="0" collapsed="false">
      <c r="A214" s="67" t="n">
        <f aca="false">A213+1</f>
        <v>210</v>
      </c>
      <c r="B214" s="68" t="s">
        <v>374</v>
      </c>
      <c r="C214" s="68" t="s">
        <v>606</v>
      </c>
      <c r="D214" s="68" t="s">
        <v>607</v>
      </c>
      <c r="E214" s="68" t="s">
        <v>608</v>
      </c>
      <c r="J214" s="69"/>
      <c r="K214" s="69" t="n">
        <v>2</v>
      </c>
      <c r="L214" s="69"/>
      <c r="M214" s="69" t="n">
        <f aca="false">SUM(J214:L214)</f>
        <v>2</v>
      </c>
      <c r="N214" s="69" t="n">
        <f aca="false">R214+V214+Z214</f>
        <v>1</v>
      </c>
      <c r="O214" s="69" t="n">
        <f aca="false">S214+W214+AA214</f>
        <v>4</v>
      </c>
      <c r="P214" s="69" t="n">
        <f aca="false">T214+X214+AB214</f>
        <v>4</v>
      </c>
      <c r="Q214" s="69" t="n">
        <f aca="false">U214+Y214+AC214</f>
        <v>4</v>
      </c>
      <c r="R214" s="69" t="n">
        <v>1</v>
      </c>
      <c r="S214" s="69" t="n">
        <v>4</v>
      </c>
      <c r="T214" s="69" t="n">
        <v>4</v>
      </c>
      <c r="U214" s="69" t="n">
        <v>4</v>
      </c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69"/>
      <c r="AN214" s="69"/>
      <c r="AO214" s="69"/>
      <c r="AP214" s="69"/>
      <c r="AQ214" s="69"/>
      <c r="AR214" s="69"/>
      <c r="AS214" s="69"/>
      <c r="AT214" s="69"/>
      <c r="AU214" s="69"/>
      <c r="AV214" s="69"/>
      <c r="AW214" s="69"/>
      <c r="AX214" s="69"/>
      <c r="AY214" s="69"/>
      <c r="AZ214" s="69"/>
      <c r="BA214" s="69"/>
      <c r="BB214" s="69"/>
      <c r="BC214" s="69"/>
      <c r="BD214" s="69"/>
      <c r="BE214" s="69"/>
      <c r="BF214" s="69"/>
      <c r="BG214" s="69"/>
      <c r="BH214" s="69"/>
      <c r="BI214" s="69"/>
      <c r="BJ214" s="69"/>
      <c r="BK214" s="69"/>
      <c r="BL214" s="69"/>
      <c r="BM214" s="69"/>
      <c r="BN214" s="69"/>
      <c r="BO214" s="69"/>
      <c r="BP214" s="69"/>
      <c r="BQ214" s="69"/>
      <c r="BR214" s="69"/>
      <c r="BS214" s="69"/>
      <c r="BT214" s="69"/>
      <c r="BU214" s="69"/>
      <c r="BV214" s="69"/>
      <c r="BW214" s="69"/>
      <c r="BX214" s="69"/>
      <c r="BY214" s="69"/>
      <c r="BZ214" s="69"/>
      <c r="CA214" s="69"/>
      <c r="CB214" s="69"/>
      <c r="CC214" s="69"/>
      <c r="CD214" s="69"/>
      <c r="CE214" s="69"/>
      <c r="CF214" s="69"/>
      <c r="CG214" s="69"/>
      <c r="CH214" s="69"/>
      <c r="CI214" s="69"/>
      <c r="CJ214" s="69"/>
      <c r="CK214" s="69"/>
      <c r="CL214" s="69"/>
      <c r="CM214" s="69"/>
      <c r="CN214" s="69"/>
      <c r="CO214" s="69"/>
      <c r="CP214" s="69"/>
      <c r="CQ214" s="69"/>
      <c r="CR214" s="69"/>
      <c r="CS214" s="69"/>
      <c r="CT214" s="69"/>
      <c r="CU214" s="69"/>
      <c r="CV214" s="69"/>
      <c r="CW214" s="69"/>
      <c r="CX214" s="69"/>
      <c r="CY214" s="69"/>
      <c r="CZ214" s="69"/>
      <c r="DA214" s="69"/>
      <c r="DB214" s="69"/>
      <c r="DC214" s="69"/>
      <c r="DD214" s="69"/>
      <c r="DE214" s="69"/>
      <c r="DF214" s="69"/>
      <c r="DG214" s="69"/>
      <c r="DH214" s="69"/>
      <c r="DI214" s="69"/>
      <c r="DJ214" s="69"/>
      <c r="DK214" s="69"/>
      <c r="DL214" s="69"/>
      <c r="DM214" s="69"/>
      <c r="DN214" s="69"/>
      <c r="DO214" s="69"/>
      <c r="DP214" s="69"/>
      <c r="DQ214" s="69"/>
      <c r="DR214" s="69"/>
      <c r="DS214" s="69"/>
      <c r="DT214" s="69"/>
      <c r="DU214" s="69"/>
      <c r="DV214" s="69"/>
      <c r="DW214" s="69"/>
      <c r="DX214" s="69"/>
      <c r="DY214" s="69"/>
      <c r="DZ214" s="69"/>
      <c r="EA214" s="69"/>
      <c r="EB214" s="69"/>
      <c r="EC214" s="69"/>
      <c r="ED214" s="69"/>
      <c r="EE214" s="69"/>
      <c r="EF214" s="69"/>
      <c r="EG214" s="69"/>
      <c r="EH214" s="69" t="n">
        <f aca="false">SUM(I214:L214)</f>
        <v>2</v>
      </c>
      <c r="EI214" s="69" t="n">
        <f aca="false">SUMIF($N$3:$EG$3,"=TF",$N214:$EG214)</f>
        <v>4</v>
      </c>
      <c r="EJ214" s="69" t="str">
        <f aca="false">IF($B214=$B215,"",SUMIF($B$5:$B$287,$B214,$EI$5:$EI$287))</f>
        <v/>
      </c>
      <c r="EK214" s="59" t="n">
        <f aca="false">IF(SUMIF($B$5:$B$287,$B214,$EI$5:$EI$287)=0,"", EI214/SUMIF($B$5:$B$287,$B214,$EI$5:$EI$287))</f>
        <v>0.0136986301369863</v>
      </c>
      <c r="EL214" s="60" t="n">
        <f aca="false">IF(EH214=0, "", EI214/EH214)</f>
        <v>2</v>
      </c>
      <c r="EM214" s="68" t="str">
        <f aca="false">B214</f>
        <v>Placer</v>
      </c>
      <c r="EN214" s="68" t="n">
        <f aca="false">EN213+1</f>
        <v>16</v>
      </c>
      <c r="ER214" s="69" t="n">
        <f aca="false">SUMIF($A$3:$EG$3,"=TN",$A214:$EG214)</f>
        <v>1</v>
      </c>
      <c r="ES214" s="69" t="n">
        <f aca="false">M214</f>
        <v>2</v>
      </c>
      <c r="ET214" s="69" t="n">
        <f aca="false">SUMIF($A$3:$EG$3,"=TE",$A214:$EG214)</f>
        <v>4</v>
      </c>
      <c r="EU214" s="69" t="n">
        <f aca="false">SUMIF($A$3:$EG$3,"=TH",$A214:$EG214)</f>
        <v>4</v>
      </c>
      <c r="EV214" s="69" t="n">
        <f aca="false">SUMIF($A$3:$EG$3,"=TF",$A214:$EG214)</f>
        <v>4</v>
      </c>
      <c r="XEG214" s="0"/>
      <c r="XEH214" s="0"/>
      <c r="XEI214" s="0"/>
      <c r="XEJ214" s="0"/>
      <c r="XEK214" s="0"/>
      <c r="XEL214" s="0"/>
      <c r="XEM214" s="0"/>
      <c r="XEN214" s="0"/>
      <c r="XEO214" s="0"/>
      <c r="XEP214" s="0"/>
      <c r="XEQ214" s="0"/>
      <c r="XER214" s="0"/>
      <c r="XES214" s="0"/>
      <c r="XET214" s="0"/>
      <c r="XEU214" s="0"/>
      <c r="XEV214" s="0"/>
      <c r="XEW214" s="0"/>
      <c r="XEX214" s="0"/>
      <c r="XEY214" s="0"/>
      <c r="XEZ214" s="0"/>
      <c r="XFA214" s="0"/>
      <c r="XFB214" s="0"/>
      <c r="XFC214" s="0"/>
      <c r="XFD214" s="70"/>
    </row>
    <row r="215" s="72" customFormat="true" ht="15" hidden="false" customHeight="false" outlineLevel="0" collapsed="false">
      <c r="A215" s="71" t="n">
        <f aca="false">A214+1</f>
        <v>211</v>
      </c>
      <c r="B215" s="72" t="s">
        <v>374</v>
      </c>
      <c r="C215" s="72" t="s">
        <v>609</v>
      </c>
      <c r="D215" s="72" t="s">
        <v>610</v>
      </c>
      <c r="E215" s="72" t="s">
        <v>611</v>
      </c>
      <c r="J215" s="73"/>
      <c r="K215" s="73" t="n">
        <v>10</v>
      </c>
      <c r="L215" s="73"/>
      <c r="M215" s="73" t="n">
        <f aca="false">SUM(J215:L215)</f>
        <v>10</v>
      </c>
      <c r="N215" s="73" t="n">
        <f aca="false">R215+V215+Z215</f>
        <v>3</v>
      </c>
      <c r="O215" s="73" t="n">
        <f aca="false">S215+W215+AA215</f>
        <v>17</v>
      </c>
      <c r="P215" s="73" t="n">
        <f aca="false">T215+X215+AB215</f>
        <v>16</v>
      </c>
      <c r="Q215" s="73" t="n">
        <f aca="false">U215+Y215+AC215</f>
        <v>16</v>
      </c>
      <c r="R215" s="73" t="n">
        <v>3</v>
      </c>
      <c r="S215" s="73" t="n">
        <v>17</v>
      </c>
      <c r="T215" s="73" t="n">
        <v>16</v>
      </c>
      <c r="U215" s="73" t="n">
        <v>16</v>
      </c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/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/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  <c r="CT215" s="73"/>
      <c r="CU215" s="73"/>
      <c r="CV215" s="73"/>
      <c r="CW215" s="73"/>
      <c r="CX215" s="73" t="n">
        <v>2</v>
      </c>
      <c r="CY215" s="73" t="n">
        <v>11</v>
      </c>
      <c r="CZ215" s="73" t="n">
        <v>10</v>
      </c>
      <c r="DA215" s="73" t="n">
        <v>10</v>
      </c>
      <c r="DB215" s="73"/>
      <c r="DC215" s="73"/>
      <c r="DD215" s="73"/>
      <c r="DE215" s="73"/>
      <c r="DF215" s="73"/>
      <c r="DG215" s="73"/>
      <c r="DH215" s="73"/>
      <c r="DI215" s="73"/>
      <c r="DJ215" s="73"/>
      <c r="DK215" s="73"/>
      <c r="DL215" s="73"/>
      <c r="DM215" s="73"/>
      <c r="DN215" s="73"/>
      <c r="DO215" s="73"/>
      <c r="DP215" s="73"/>
      <c r="DQ215" s="73"/>
      <c r="DR215" s="73"/>
      <c r="DS215" s="73"/>
      <c r="DT215" s="73"/>
      <c r="DU215" s="73"/>
      <c r="DV215" s="73" t="n">
        <v>1</v>
      </c>
      <c r="DW215" s="73" t="n">
        <v>0</v>
      </c>
      <c r="DX215" s="73" t="n">
        <v>0</v>
      </c>
      <c r="DY215" s="73" t="n">
        <v>0</v>
      </c>
      <c r="DZ215" s="73"/>
      <c r="EA215" s="73"/>
      <c r="EB215" s="73"/>
      <c r="EC215" s="73"/>
      <c r="ED215" s="73"/>
      <c r="EE215" s="73"/>
      <c r="EF215" s="73"/>
      <c r="EG215" s="73"/>
      <c r="EH215" s="73" t="n">
        <f aca="false">SUM(I215:L215)</f>
        <v>10</v>
      </c>
      <c r="EI215" s="73" t="n">
        <f aca="false">SUMIF($N$3:$EG$3,"=TF",$N215:$EG215)</f>
        <v>26</v>
      </c>
      <c r="EJ215" s="73" t="str">
        <f aca="false">IF($B215=$B216,"",SUMIF($B$5:$B$287,$B215,$EI$5:$EI$287))</f>
        <v/>
      </c>
      <c r="EK215" s="59" t="n">
        <f aca="false">IF(SUMIF($B$5:$B$287,$B215,$EI$5:$EI$287)=0,"", EI215/SUMIF($B$5:$B$287,$B215,$EI$5:$EI$287))</f>
        <v>0.089041095890411</v>
      </c>
      <c r="EL215" s="60" t="n">
        <f aca="false">IF(EH215=0, "", EI215/EH215)</f>
        <v>2.6</v>
      </c>
      <c r="EM215" s="72" t="str">
        <f aca="false">B215</f>
        <v>Placer</v>
      </c>
      <c r="EN215" s="72" t="n">
        <f aca="false">EN214+1</f>
        <v>17</v>
      </c>
      <c r="ER215" s="73" t="n">
        <f aca="false">SUMIF($A$3:$EG$3,"=TN",$A215:$EG215)</f>
        <v>6</v>
      </c>
      <c r="ES215" s="73" t="n">
        <f aca="false">M215</f>
        <v>10</v>
      </c>
      <c r="ET215" s="73" t="n">
        <f aca="false">SUMIF($A$3:$EG$3,"=TE",$A215:$EG215)</f>
        <v>28</v>
      </c>
      <c r="EU215" s="73" t="n">
        <f aca="false">SUMIF($A$3:$EG$3,"=TH",$A215:$EG215)</f>
        <v>26</v>
      </c>
      <c r="EV215" s="73" t="n">
        <f aca="false">SUMIF($A$3:$EG$3,"=TF",$A215:$EG215)</f>
        <v>26</v>
      </c>
      <c r="XEG215" s="0"/>
      <c r="XEH215" s="0"/>
      <c r="XEI215" s="0"/>
      <c r="XEJ215" s="0"/>
      <c r="XEK215" s="0"/>
      <c r="XEL215" s="0"/>
      <c r="XEM215" s="0"/>
      <c r="XEN215" s="0"/>
      <c r="XEO215" s="0"/>
      <c r="XEP215" s="0"/>
      <c r="XEQ215" s="0"/>
      <c r="XER215" s="0"/>
      <c r="XES215" s="0"/>
      <c r="XET215" s="0"/>
      <c r="XEU215" s="0"/>
      <c r="XEV215" s="0"/>
      <c r="XEW215" s="0"/>
      <c r="XEX215" s="0"/>
      <c r="XEY215" s="0"/>
      <c r="XEZ215" s="0"/>
      <c r="XFA215" s="0"/>
      <c r="XFB215" s="0"/>
      <c r="XFC215" s="0"/>
      <c r="XFD215" s="74"/>
    </row>
    <row r="216" s="68" customFormat="true" ht="15" hidden="false" customHeight="false" outlineLevel="0" collapsed="false">
      <c r="A216" s="67" t="n">
        <f aca="false">A215+1</f>
        <v>212</v>
      </c>
      <c r="B216" s="68" t="s">
        <v>374</v>
      </c>
      <c r="C216" s="68" t="s">
        <v>612</v>
      </c>
      <c r="D216" s="68" t="s">
        <v>613</v>
      </c>
      <c r="E216" s="68" t="s">
        <v>614</v>
      </c>
      <c r="J216" s="69"/>
      <c r="K216" s="69" t="n">
        <v>2</v>
      </c>
      <c r="L216" s="69"/>
      <c r="M216" s="69" t="n">
        <f aca="false">SUM(J216:L216)</f>
        <v>2</v>
      </c>
      <c r="N216" s="69" t="n">
        <f aca="false">R216+V216+Z216</f>
        <v>0</v>
      </c>
      <c r="O216" s="69" t="n">
        <f aca="false">S216+W216+AA216</f>
        <v>0</v>
      </c>
      <c r="P216" s="69" t="n">
        <f aca="false">T216+X216+AB216</f>
        <v>0</v>
      </c>
      <c r="Q216" s="69" t="n">
        <f aca="false">U216+Y216+AC216</f>
        <v>0</v>
      </c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69"/>
      <c r="AN216" s="69"/>
      <c r="AO216" s="69"/>
      <c r="AP216" s="69"/>
      <c r="AQ216" s="69"/>
      <c r="AR216" s="69"/>
      <c r="AS216" s="69"/>
      <c r="AT216" s="69"/>
      <c r="AU216" s="69"/>
      <c r="AV216" s="69"/>
      <c r="AW216" s="69"/>
      <c r="AX216" s="69"/>
      <c r="AY216" s="69"/>
      <c r="AZ216" s="69"/>
      <c r="BA216" s="69"/>
      <c r="BB216" s="69"/>
      <c r="BC216" s="69"/>
      <c r="BD216" s="69"/>
      <c r="BE216" s="69"/>
      <c r="BF216" s="69"/>
      <c r="BG216" s="69"/>
      <c r="BH216" s="69"/>
      <c r="BI216" s="69"/>
      <c r="BJ216" s="69"/>
      <c r="BK216" s="69"/>
      <c r="BL216" s="69"/>
      <c r="BM216" s="69"/>
      <c r="BN216" s="69"/>
      <c r="BO216" s="69"/>
      <c r="BP216" s="69"/>
      <c r="BQ216" s="69"/>
      <c r="BR216" s="69"/>
      <c r="BS216" s="69"/>
      <c r="BT216" s="69"/>
      <c r="BU216" s="69"/>
      <c r="BV216" s="69"/>
      <c r="BW216" s="69"/>
      <c r="BX216" s="69"/>
      <c r="BY216" s="69"/>
      <c r="BZ216" s="69"/>
      <c r="CA216" s="69"/>
      <c r="CB216" s="69"/>
      <c r="CC216" s="69"/>
      <c r="CD216" s="69"/>
      <c r="CE216" s="69"/>
      <c r="CF216" s="69"/>
      <c r="CG216" s="69"/>
      <c r="CH216" s="69"/>
      <c r="CI216" s="69"/>
      <c r="CJ216" s="69"/>
      <c r="CK216" s="69"/>
      <c r="CL216" s="69"/>
      <c r="CM216" s="69"/>
      <c r="CN216" s="69"/>
      <c r="CO216" s="69"/>
      <c r="CP216" s="69"/>
      <c r="CQ216" s="69"/>
      <c r="CR216" s="69"/>
      <c r="CS216" s="69"/>
      <c r="CT216" s="69"/>
      <c r="CU216" s="69"/>
      <c r="CV216" s="69"/>
      <c r="CW216" s="69"/>
      <c r="CX216" s="69"/>
      <c r="CY216" s="69"/>
      <c r="CZ216" s="69"/>
      <c r="DA216" s="69"/>
      <c r="DB216" s="69"/>
      <c r="DC216" s="69"/>
      <c r="DD216" s="69"/>
      <c r="DE216" s="69"/>
      <c r="DF216" s="69"/>
      <c r="DG216" s="69"/>
      <c r="DH216" s="69"/>
      <c r="DI216" s="69"/>
      <c r="DJ216" s="69"/>
      <c r="DK216" s="69"/>
      <c r="DL216" s="69"/>
      <c r="DM216" s="69"/>
      <c r="DN216" s="69"/>
      <c r="DO216" s="69"/>
      <c r="DP216" s="69"/>
      <c r="DQ216" s="69"/>
      <c r="DR216" s="69"/>
      <c r="DS216" s="69"/>
      <c r="DT216" s="69"/>
      <c r="DU216" s="69"/>
      <c r="DV216" s="69" t="n">
        <v>1</v>
      </c>
      <c r="DW216" s="69" t="n">
        <v>4</v>
      </c>
      <c r="DX216" s="69" t="n">
        <v>4</v>
      </c>
      <c r="DY216" s="69" t="n">
        <v>4</v>
      </c>
      <c r="DZ216" s="69"/>
      <c r="EA216" s="69"/>
      <c r="EB216" s="69"/>
      <c r="EC216" s="69"/>
      <c r="ED216" s="69"/>
      <c r="EE216" s="69"/>
      <c r="EF216" s="69"/>
      <c r="EG216" s="69"/>
      <c r="EH216" s="69" t="n">
        <f aca="false">SUM(I216:L216)</f>
        <v>2</v>
      </c>
      <c r="EI216" s="69" t="n">
        <f aca="false">SUMIF($N$3:$EG$3,"=TF",$N216:$EG216)</f>
        <v>4</v>
      </c>
      <c r="EJ216" s="69" t="str">
        <f aca="false">IF($B216=$B217,"",SUMIF($B$5:$B$287,$B216,$EI$5:$EI$287))</f>
        <v/>
      </c>
      <c r="EK216" s="59" t="n">
        <f aca="false">IF(SUMIF($B$5:$B$287,$B216,$EI$5:$EI$287)=0,"", EI216/SUMIF($B$5:$B$287,$B216,$EI$5:$EI$287))</f>
        <v>0.0136986301369863</v>
      </c>
      <c r="EL216" s="60" t="n">
        <f aca="false">IF(EH216=0, "", EI216/EH216)</f>
        <v>2</v>
      </c>
      <c r="EM216" s="68" t="str">
        <f aca="false">B216</f>
        <v>Placer</v>
      </c>
      <c r="EN216" s="68" t="n">
        <f aca="false">EN215+1</f>
        <v>18</v>
      </c>
      <c r="ER216" s="69" t="n">
        <f aca="false">SUMIF($A$3:$EG$3,"=TN",$A216:$EG216)</f>
        <v>1</v>
      </c>
      <c r="ES216" s="69" t="n">
        <f aca="false">M216</f>
        <v>2</v>
      </c>
      <c r="ET216" s="69" t="n">
        <f aca="false">SUMIF($A$3:$EG$3,"=TE",$A216:$EG216)</f>
        <v>4</v>
      </c>
      <c r="EU216" s="69" t="n">
        <f aca="false">SUMIF($A$3:$EG$3,"=TH",$A216:$EG216)</f>
        <v>4</v>
      </c>
      <c r="EV216" s="69" t="n">
        <f aca="false">SUMIF($A$3:$EG$3,"=TF",$A216:$EG216)</f>
        <v>4</v>
      </c>
      <c r="XEG216" s="0"/>
      <c r="XEH216" s="0"/>
      <c r="XEI216" s="0"/>
      <c r="XEJ216" s="0"/>
      <c r="XEK216" s="0"/>
      <c r="XEL216" s="0"/>
      <c r="XEM216" s="0"/>
      <c r="XEN216" s="0"/>
      <c r="XEO216" s="0"/>
      <c r="XEP216" s="0"/>
      <c r="XEQ216" s="0"/>
      <c r="XER216" s="0"/>
      <c r="XES216" s="0"/>
      <c r="XET216" s="0"/>
      <c r="XEU216" s="0"/>
      <c r="XEV216" s="0"/>
      <c r="XEW216" s="0"/>
      <c r="XEX216" s="0"/>
      <c r="XEY216" s="0"/>
      <c r="XEZ216" s="0"/>
      <c r="XFA216" s="0"/>
      <c r="XFB216" s="0"/>
      <c r="XFC216" s="0"/>
      <c r="XFD216" s="70"/>
    </row>
    <row r="217" s="72" customFormat="true" ht="15" hidden="false" customHeight="false" outlineLevel="0" collapsed="false">
      <c r="A217" s="71" t="n">
        <f aca="false">A216+1</f>
        <v>213</v>
      </c>
      <c r="B217" s="72" t="s">
        <v>374</v>
      </c>
      <c r="C217" s="72" t="s">
        <v>615</v>
      </c>
      <c r="D217" s="72" t="s">
        <v>616</v>
      </c>
      <c r="E217" s="72" t="s">
        <v>617</v>
      </c>
      <c r="J217" s="73"/>
      <c r="K217" s="73" t="n">
        <v>16</v>
      </c>
      <c r="L217" s="73"/>
      <c r="M217" s="73" t="n">
        <f aca="false">SUM(J217:L217)</f>
        <v>16</v>
      </c>
      <c r="N217" s="73" t="n">
        <f aca="false">R217+V217+Z217</f>
        <v>8</v>
      </c>
      <c r="O217" s="73" t="n">
        <f aca="false">S217+W217+AA217</f>
        <v>35</v>
      </c>
      <c r="P217" s="73" t="n">
        <f aca="false">T217+X217+AB217</f>
        <v>31</v>
      </c>
      <c r="Q217" s="73" t="n">
        <f aca="false">U217+Y217+AC217</f>
        <v>31</v>
      </c>
      <c r="R217" s="73" t="n">
        <v>7</v>
      </c>
      <c r="S217" s="73" t="n">
        <v>31</v>
      </c>
      <c r="T217" s="73" t="n">
        <v>31</v>
      </c>
      <c r="U217" s="73" t="n">
        <v>31</v>
      </c>
      <c r="V217" s="73" t="n">
        <v>1</v>
      </c>
      <c r="W217" s="73" t="n">
        <v>4</v>
      </c>
      <c r="X217" s="73" t="n">
        <v>0</v>
      </c>
      <c r="Y217" s="73" t="n">
        <v>0</v>
      </c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U217" s="73"/>
      <c r="AV217" s="73"/>
      <c r="AW217" s="73"/>
      <c r="AX217" s="73"/>
      <c r="AY217" s="73"/>
      <c r="AZ217" s="73"/>
      <c r="BA217" s="73"/>
      <c r="BB217" s="73"/>
      <c r="BC217" s="73"/>
      <c r="BD217" s="73"/>
      <c r="BE217" s="73"/>
      <c r="BF217" s="73"/>
      <c r="BG217" s="73"/>
      <c r="BH217" s="73"/>
      <c r="BI217" s="73"/>
      <c r="BJ217" s="73"/>
      <c r="BK217" s="73"/>
      <c r="BL217" s="73"/>
      <c r="BM217" s="73"/>
      <c r="BN217" s="73"/>
      <c r="BO217" s="73"/>
      <c r="BP217" s="73"/>
      <c r="BQ217" s="73"/>
      <c r="BR217" s="73"/>
      <c r="BS217" s="73"/>
      <c r="BT217" s="73"/>
      <c r="BU217" s="73"/>
      <c r="BV217" s="73"/>
      <c r="BW217" s="73"/>
      <c r="BX217" s="73"/>
      <c r="BY217" s="73"/>
      <c r="BZ217" s="73"/>
      <c r="CA217" s="73"/>
      <c r="CB217" s="73"/>
      <c r="CC217" s="73"/>
      <c r="CD217" s="73"/>
      <c r="CE217" s="73"/>
      <c r="CF217" s="73"/>
      <c r="CG217" s="73"/>
      <c r="CH217" s="73"/>
      <c r="CI217" s="73"/>
      <c r="CJ217" s="73"/>
      <c r="CK217" s="73"/>
      <c r="CL217" s="73"/>
      <c r="CM217" s="73"/>
      <c r="CN217" s="73"/>
      <c r="CO217" s="73"/>
      <c r="CP217" s="73"/>
      <c r="CQ217" s="73"/>
      <c r="CR217" s="73"/>
      <c r="CS217" s="73"/>
      <c r="CT217" s="73"/>
      <c r="CU217" s="73"/>
      <c r="CV217" s="73"/>
      <c r="CW217" s="73"/>
      <c r="CX217" s="73"/>
      <c r="CY217" s="73"/>
      <c r="CZ217" s="73"/>
      <c r="DA217" s="73"/>
      <c r="DB217" s="73"/>
      <c r="DC217" s="73"/>
      <c r="DD217" s="73"/>
      <c r="DE217" s="73"/>
      <c r="DF217" s="73"/>
      <c r="DG217" s="73"/>
      <c r="DH217" s="73"/>
      <c r="DI217" s="73"/>
      <c r="DJ217" s="73"/>
      <c r="DK217" s="73"/>
      <c r="DL217" s="73"/>
      <c r="DM217" s="73"/>
      <c r="DN217" s="73" t="n">
        <v>12</v>
      </c>
      <c r="DO217" s="73" t="n">
        <v>43</v>
      </c>
      <c r="DP217" s="73" t="n">
        <v>37</v>
      </c>
      <c r="DQ217" s="73" t="n">
        <v>27</v>
      </c>
      <c r="DR217" s="73"/>
      <c r="DS217" s="73"/>
      <c r="DT217" s="73"/>
      <c r="DU217" s="73"/>
      <c r="DV217" s="73"/>
      <c r="DW217" s="73"/>
      <c r="DX217" s="73"/>
      <c r="DY217" s="73"/>
      <c r="DZ217" s="73"/>
      <c r="EA217" s="73"/>
      <c r="EB217" s="73"/>
      <c r="EC217" s="73"/>
      <c r="ED217" s="73"/>
      <c r="EE217" s="73"/>
      <c r="EF217" s="73"/>
      <c r="EG217" s="73"/>
      <c r="EH217" s="73" t="n">
        <f aca="false">SUM(I217:L217)</f>
        <v>16</v>
      </c>
      <c r="EI217" s="73" t="n">
        <f aca="false">SUMIF($N$3:$EG$3,"=TF",$N217:$EG217)</f>
        <v>58</v>
      </c>
      <c r="EJ217" s="73" t="str">
        <f aca="false">IF($B217=$B218,"",SUMIF($B$5:$B$287,$B217,$EI$5:$EI$287))</f>
        <v/>
      </c>
      <c r="EK217" s="59" t="n">
        <f aca="false">IF(SUMIF($B$5:$B$287,$B217,$EI$5:$EI$287)=0,"", EI217/SUMIF($B$5:$B$287,$B217,$EI$5:$EI$287))</f>
        <v>0.198630136986301</v>
      </c>
      <c r="EL217" s="60" t="n">
        <f aca="false">IF(EH217=0, "", EI217/EH217)</f>
        <v>3.625</v>
      </c>
      <c r="EM217" s="72" t="str">
        <f aca="false">B217</f>
        <v>Placer</v>
      </c>
      <c r="EN217" s="72" t="n">
        <f aca="false">EN216+1</f>
        <v>19</v>
      </c>
      <c r="ER217" s="73" t="n">
        <f aca="false">SUMIF($A$3:$EG$3,"=TN",$A217:$EG217)</f>
        <v>20</v>
      </c>
      <c r="ES217" s="73" t="n">
        <f aca="false">M217</f>
        <v>16</v>
      </c>
      <c r="ET217" s="73" t="n">
        <f aca="false">SUMIF($A$3:$EG$3,"=TE",$A217:$EG217)</f>
        <v>78</v>
      </c>
      <c r="EU217" s="73" t="n">
        <f aca="false">SUMIF($A$3:$EG$3,"=TH",$A217:$EG217)</f>
        <v>68</v>
      </c>
      <c r="EV217" s="73" t="n">
        <f aca="false">SUMIF($A$3:$EG$3,"=TF",$A217:$EG217)</f>
        <v>58</v>
      </c>
      <c r="XEG217" s="0"/>
      <c r="XEH217" s="0"/>
      <c r="XEI217" s="0"/>
      <c r="XEJ217" s="0"/>
      <c r="XEK217" s="0"/>
      <c r="XEL217" s="0"/>
      <c r="XEM217" s="0"/>
      <c r="XEN217" s="0"/>
      <c r="XEO217" s="0"/>
      <c r="XEP217" s="0"/>
      <c r="XEQ217" s="0"/>
      <c r="XER217" s="0"/>
      <c r="XES217" s="0"/>
      <c r="XET217" s="0"/>
      <c r="XEU217" s="0"/>
      <c r="XEV217" s="0"/>
      <c r="XEW217" s="0"/>
      <c r="XEX217" s="0"/>
      <c r="XEY217" s="0"/>
      <c r="XEZ217" s="0"/>
      <c r="XFA217" s="0"/>
      <c r="XFB217" s="0"/>
      <c r="XFC217" s="0"/>
      <c r="XFD217" s="74"/>
    </row>
    <row r="218" s="68" customFormat="true" ht="15" hidden="false" customHeight="false" outlineLevel="0" collapsed="false">
      <c r="A218" s="67" t="n">
        <f aca="false">A217+1</f>
        <v>214</v>
      </c>
      <c r="B218" s="68" t="s">
        <v>374</v>
      </c>
      <c r="C218" s="68" t="s">
        <v>618</v>
      </c>
      <c r="D218" s="68" t="s">
        <v>619</v>
      </c>
      <c r="E218" s="68" t="s">
        <v>620</v>
      </c>
      <c r="J218" s="69"/>
      <c r="K218" s="69" t="n">
        <v>14</v>
      </c>
      <c r="L218" s="69"/>
      <c r="M218" s="69" t="n">
        <f aca="false">SUM(J218:L218)</f>
        <v>14</v>
      </c>
      <c r="N218" s="69" t="n">
        <f aca="false">R218+V218+Z218</f>
        <v>10</v>
      </c>
      <c r="O218" s="69" t="n">
        <f aca="false">S218+W218+AA218</f>
        <v>47</v>
      </c>
      <c r="P218" s="69" t="n">
        <f aca="false">T218+X218+AB218</f>
        <v>44</v>
      </c>
      <c r="Q218" s="69" t="n">
        <f aca="false">U218+Y218+AC218</f>
        <v>41</v>
      </c>
      <c r="R218" s="69" t="n">
        <v>8</v>
      </c>
      <c r="S218" s="69" t="n">
        <v>41</v>
      </c>
      <c r="T218" s="69" t="n">
        <v>40</v>
      </c>
      <c r="U218" s="69" t="n">
        <v>38</v>
      </c>
      <c r="V218" s="69" t="n">
        <v>2</v>
      </c>
      <c r="W218" s="69" t="n">
        <v>6</v>
      </c>
      <c r="X218" s="69" t="n">
        <v>4</v>
      </c>
      <c r="Y218" s="69" t="n">
        <v>3</v>
      </c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69"/>
      <c r="AN218" s="69"/>
      <c r="AO218" s="69"/>
      <c r="AP218" s="69"/>
      <c r="AQ218" s="69"/>
      <c r="AR218" s="69"/>
      <c r="AS218" s="69"/>
      <c r="AT218" s="69"/>
      <c r="AU218" s="69"/>
      <c r="AV218" s="69"/>
      <c r="AW218" s="69"/>
      <c r="AX218" s="69"/>
      <c r="AY218" s="69"/>
      <c r="AZ218" s="69"/>
      <c r="BA218" s="69"/>
      <c r="BB218" s="69"/>
      <c r="BC218" s="69"/>
      <c r="BD218" s="69"/>
      <c r="BE218" s="69"/>
      <c r="BF218" s="69"/>
      <c r="BG218" s="69"/>
      <c r="BH218" s="69"/>
      <c r="BI218" s="69"/>
      <c r="BJ218" s="69"/>
      <c r="BK218" s="69"/>
      <c r="BL218" s="69"/>
      <c r="BM218" s="69"/>
      <c r="BN218" s="69"/>
      <c r="BO218" s="69"/>
      <c r="BP218" s="69"/>
      <c r="BQ218" s="69"/>
      <c r="BR218" s="69"/>
      <c r="BS218" s="69"/>
      <c r="BT218" s="69"/>
      <c r="BU218" s="69"/>
      <c r="BV218" s="69"/>
      <c r="BW218" s="69"/>
      <c r="BX218" s="69"/>
      <c r="BY218" s="69"/>
      <c r="BZ218" s="69"/>
      <c r="CA218" s="69"/>
      <c r="CB218" s="69"/>
      <c r="CC218" s="69"/>
      <c r="CD218" s="69"/>
      <c r="CE218" s="69"/>
      <c r="CF218" s="69"/>
      <c r="CG218" s="69"/>
      <c r="CH218" s="69"/>
      <c r="CI218" s="69"/>
      <c r="CJ218" s="69"/>
      <c r="CK218" s="69"/>
      <c r="CL218" s="69"/>
      <c r="CM218" s="69"/>
      <c r="CN218" s="69"/>
      <c r="CO218" s="69"/>
      <c r="CP218" s="69"/>
      <c r="CQ218" s="69"/>
      <c r="CR218" s="69"/>
      <c r="CS218" s="69"/>
      <c r="CT218" s="69"/>
      <c r="CU218" s="69"/>
      <c r="CV218" s="69"/>
      <c r="CW218" s="69"/>
      <c r="CX218" s="69"/>
      <c r="CY218" s="69"/>
      <c r="CZ218" s="69"/>
      <c r="DA218" s="69"/>
      <c r="DB218" s="69"/>
      <c r="DC218" s="69"/>
      <c r="DD218" s="69"/>
      <c r="DE218" s="69"/>
      <c r="DF218" s="69"/>
      <c r="DG218" s="69"/>
      <c r="DH218" s="69"/>
      <c r="DI218" s="69"/>
      <c r="DJ218" s="69"/>
      <c r="DK218" s="69"/>
      <c r="DL218" s="69"/>
      <c r="DM218" s="69"/>
      <c r="DN218" s="69" t="n">
        <v>8</v>
      </c>
      <c r="DO218" s="69" t="n">
        <v>40</v>
      </c>
      <c r="DP218" s="69" t="n">
        <v>35</v>
      </c>
      <c r="DQ218" s="69" t="n">
        <v>29</v>
      </c>
      <c r="DR218" s="69"/>
      <c r="DS218" s="69"/>
      <c r="DT218" s="69"/>
      <c r="DU218" s="69"/>
      <c r="DV218" s="69"/>
      <c r="DW218" s="69"/>
      <c r="DX218" s="69"/>
      <c r="DY218" s="69"/>
      <c r="DZ218" s="69"/>
      <c r="EA218" s="69"/>
      <c r="EB218" s="69"/>
      <c r="EC218" s="69"/>
      <c r="ED218" s="69"/>
      <c r="EE218" s="69"/>
      <c r="EF218" s="69"/>
      <c r="EG218" s="69"/>
      <c r="EH218" s="69" t="n">
        <f aca="false">SUM(I218:L218)</f>
        <v>14</v>
      </c>
      <c r="EI218" s="69" t="n">
        <f aca="false">SUMIF($N$3:$EG$3,"=TF",$N218:$EG218)</f>
        <v>70</v>
      </c>
      <c r="EJ218" s="69" t="str">
        <f aca="false">IF($B218=$B219,"",SUMIF($B$5:$B$287,$B218,$EI$5:$EI$287))</f>
        <v/>
      </c>
      <c r="EK218" s="59" t="n">
        <f aca="false">IF(SUMIF($B$5:$B$287,$B218,$EI$5:$EI$287)=0,"", EI218/SUMIF($B$5:$B$287,$B218,$EI$5:$EI$287))</f>
        <v>0.23972602739726</v>
      </c>
      <c r="EL218" s="60" t="n">
        <f aca="false">IF(EH218=0, "", EI218/EH218)</f>
        <v>5</v>
      </c>
      <c r="EM218" s="68" t="str">
        <f aca="false">B218</f>
        <v>Placer</v>
      </c>
      <c r="EN218" s="68" t="n">
        <f aca="false">EN217+1</f>
        <v>20</v>
      </c>
      <c r="ER218" s="69" t="n">
        <f aca="false">SUMIF($A$3:$EG$3,"=TN",$A218:$EG218)</f>
        <v>18</v>
      </c>
      <c r="ES218" s="69" t="n">
        <f aca="false">M218</f>
        <v>14</v>
      </c>
      <c r="ET218" s="69" t="n">
        <f aca="false">SUMIF($A$3:$EG$3,"=TE",$A218:$EG218)</f>
        <v>87</v>
      </c>
      <c r="EU218" s="69" t="n">
        <f aca="false">SUMIF($A$3:$EG$3,"=TH",$A218:$EG218)</f>
        <v>79</v>
      </c>
      <c r="EV218" s="69" t="n">
        <f aca="false">SUMIF($A$3:$EG$3,"=TF",$A218:$EG218)</f>
        <v>70</v>
      </c>
      <c r="XEG218" s="0"/>
      <c r="XEH218" s="0"/>
      <c r="XEI218" s="0"/>
      <c r="XEJ218" s="0"/>
      <c r="XEK218" s="0"/>
      <c r="XEL218" s="0"/>
      <c r="XEM218" s="0"/>
      <c r="XEN218" s="0"/>
      <c r="XEO218" s="0"/>
      <c r="XEP218" s="0"/>
      <c r="XEQ218" s="0"/>
      <c r="XER218" s="0"/>
      <c r="XES218" s="0"/>
      <c r="XET218" s="0"/>
      <c r="XEU218" s="0"/>
      <c r="XEV218" s="0"/>
      <c r="XEW218" s="0"/>
      <c r="XEX218" s="0"/>
      <c r="XEY218" s="0"/>
      <c r="XEZ218" s="0"/>
      <c r="XFA218" s="0"/>
      <c r="XFB218" s="0"/>
      <c r="XFC218" s="0"/>
      <c r="XFD218" s="70"/>
    </row>
    <row r="219" s="72" customFormat="true" ht="15" hidden="false" customHeight="false" outlineLevel="0" collapsed="false">
      <c r="A219" s="71" t="n">
        <f aca="false">A218+1</f>
        <v>215</v>
      </c>
      <c r="B219" s="72" t="s">
        <v>374</v>
      </c>
      <c r="C219" s="72" t="s">
        <v>621</v>
      </c>
      <c r="D219" s="72" t="s">
        <v>622</v>
      </c>
      <c r="E219" s="72" t="s">
        <v>623</v>
      </c>
      <c r="J219" s="73"/>
      <c r="K219" s="73" t="n">
        <v>14</v>
      </c>
      <c r="L219" s="73"/>
      <c r="M219" s="73" t="n">
        <f aca="false">SUM(J219:L219)</f>
        <v>14</v>
      </c>
      <c r="N219" s="73" t="n">
        <f aca="false">R219+V219+Z219</f>
        <v>17</v>
      </c>
      <c r="O219" s="73" t="n">
        <f aca="false">S219+W219+AA219</f>
        <v>70</v>
      </c>
      <c r="P219" s="73" t="n">
        <f aca="false">T219+X219+AB219</f>
        <v>50</v>
      </c>
      <c r="Q219" s="73" t="n">
        <f aca="false">U219+Y219+AC219</f>
        <v>46</v>
      </c>
      <c r="R219" s="73" t="n">
        <v>11</v>
      </c>
      <c r="S219" s="73" t="n">
        <v>47</v>
      </c>
      <c r="T219" s="73" t="n">
        <v>47</v>
      </c>
      <c r="U219" s="73" t="n">
        <v>43</v>
      </c>
      <c r="V219" s="73" t="n">
        <v>6</v>
      </c>
      <c r="W219" s="73" t="n">
        <v>23</v>
      </c>
      <c r="X219" s="73" t="n">
        <v>3</v>
      </c>
      <c r="Y219" s="73" t="n">
        <v>3</v>
      </c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73"/>
      <c r="BN219" s="73"/>
      <c r="BO219" s="73"/>
      <c r="BP219" s="73"/>
      <c r="BQ219" s="73"/>
      <c r="BR219" s="73"/>
      <c r="BS219" s="73"/>
      <c r="BT219" s="73"/>
      <c r="BU219" s="73"/>
      <c r="BV219" s="73"/>
      <c r="BW219" s="73"/>
      <c r="BX219" s="73"/>
      <c r="BY219" s="73"/>
      <c r="BZ219" s="73"/>
      <c r="CA219" s="73"/>
      <c r="CB219" s="73"/>
      <c r="CC219" s="73"/>
      <c r="CD219" s="73"/>
      <c r="CE219" s="73"/>
      <c r="CF219" s="73"/>
      <c r="CG219" s="73"/>
      <c r="CH219" s="73"/>
      <c r="CI219" s="73"/>
      <c r="CJ219" s="73"/>
      <c r="CK219" s="73"/>
      <c r="CL219" s="73"/>
      <c r="CM219" s="73"/>
      <c r="CN219" s="73"/>
      <c r="CO219" s="73"/>
      <c r="CP219" s="73"/>
      <c r="CQ219" s="73"/>
      <c r="CR219" s="73"/>
      <c r="CS219" s="73"/>
      <c r="CT219" s="73"/>
      <c r="CU219" s="73"/>
      <c r="CV219" s="73"/>
      <c r="CW219" s="73"/>
      <c r="CX219" s="73"/>
      <c r="CY219" s="73"/>
      <c r="CZ219" s="73"/>
      <c r="DA219" s="73"/>
      <c r="DB219" s="73"/>
      <c r="DC219" s="73"/>
      <c r="DD219" s="73"/>
      <c r="DE219" s="73"/>
      <c r="DF219" s="73"/>
      <c r="DG219" s="73"/>
      <c r="DH219" s="73"/>
      <c r="DI219" s="73"/>
      <c r="DJ219" s="73"/>
      <c r="DK219" s="73"/>
      <c r="DL219" s="73"/>
      <c r="DM219" s="73"/>
      <c r="DN219" s="73" t="n">
        <v>3</v>
      </c>
      <c r="DO219" s="73" t="n">
        <v>12</v>
      </c>
      <c r="DP219" s="73" t="n">
        <v>12</v>
      </c>
      <c r="DQ219" s="73" t="n">
        <v>12</v>
      </c>
      <c r="DR219" s="73"/>
      <c r="DS219" s="73"/>
      <c r="DT219" s="73"/>
      <c r="DU219" s="73"/>
      <c r="DV219" s="73"/>
      <c r="DW219" s="73"/>
      <c r="DX219" s="73"/>
      <c r="DY219" s="73"/>
      <c r="DZ219" s="73"/>
      <c r="EA219" s="73"/>
      <c r="EB219" s="73"/>
      <c r="EC219" s="73"/>
      <c r="ED219" s="73"/>
      <c r="EE219" s="73"/>
      <c r="EF219" s="73"/>
      <c r="EG219" s="73"/>
      <c r="EH219" s="73" t="n">
        <f aca="false">SUM(I219:L219)</f>
        <v>14</v>
      </c>
      <c r="EI219" s="73" t="n">
        <f aca="false">SUMIF($N$3:$EG$3,"=TF",$N219:$EG219)</f>
        <v>58</v>
      </c>
      <c r="EJ219" s="73" t="n">
        <f aca="false">IF($B219=$B220,"",SUMIF($B$5:$B$287,$B219,$EI$5:$EI$287))</f>
        <v>292</v>
      </c>
      <c r="EK219" s="59" t="n">
        <f aca="false">IF(SUMIF($B$5:$B$287,$B219,$EI$5:$EI$287)=0,"", EI219/SUMIF($B$5:$B$287,$B219,$EI$5:$EI$287))</f>
        <v>0.198630136986301</v>
      </c>
      <c r="EL219" s="60" t="n">
        <f aca="false">IF(EH219=0, "", EI219/EH219)</f>
        <v>4.14285714285714</v>
      </c>
      <c r="EM219" s="72" t="str">
        <f aca="false">B219</f>
        <v>Placer</v>
      </c>
      <c r="EN219" s="72" t="n">
        <f aca="false">EN218+1</f>
        <v>21</v>
      </c>
      <c r="ER219" s="73" t="n">
        <f aca="false">SUMIF($A$3:$EG$3,"=TN",$A219:$EG219)</f>
        <v>20</v>
      </c>
      <c r="ES219" s="73" t="n">
        <f aca="false">M219</f>
        <v>14</v>
      </c>
      <c r="ET219" s="73" t="n">
        <f aca="false">SUMIF($A$3:$EG$3,"=TE",$A219:$EG219)</f>
        <v>82</v>
      </c>
      <c r="EU219" s="73" t="n">
        <f aca="false">SUMIF($A$3:$EG$3,"=TH",$A219:$EG219)</f>
        <v>62</v>
      </c>
      <c r="EV219" s="73" t="n">
        <f aca="false">SUMIF($A$3:$EG$3,"=TF",$A219:$EG219)</f>
        <v>58</v>
      </c>
      <c r="XEG219" s="0"/>
      <c r="XEH219" s="0"/>
      <c r="XEI219" s="0"/>
      <c r="XEJ219" s="0"/>
      <c r="XEK219" s="0"/>
      <c r="XEL219" s="0"/>
      <c r="XEM219" s="0"/>
      <c r="XEN219" s="0"/>
      <c r="XEO219" s="0"/>
      <c r="XEP219" s="0"/>
      <c r="XEQ219" s="0"/>
      <c r="XER219" s="0"/>
      <c r="XES219" s="0"/>
      <c r="XET219" s="0"/>
      <c r="XEU219" s="0"/>
      <c r="XEV219" s="0"/>
      <c r="XEW219" s="0"/>
      <c r="XEX219" s="0"/>
      <c r="XEY219" s="0"/>
      <c r="XEZ219" s="0"/>
      <c r="XFA219" s="0"/>
      <c r="XFB219" s="0"/>
      <c r="XFC219" s="0"/>
      <c r="XFD219" s="74"/>
    </row>
    <row r="220" s="68" customFormat="true" ht="15" hidden="false" customHeight="false" outlineLevel="0" collapsed="false">
      <c r="A220" s="67" t="n">
        <f aca="false">A219+1</f>
        <v>216</v>
      </c>
      <c r="B220" s="68" t="s">
        <v>624</v>
      </c>
      <c r="C220" s="68" t="s">
        <v>625</v>
      </c>
      <c r="D220" s="68" t="s">
        <v>521</v>
      </c>
      <c r="E220" s="68" t="s">
        <v>522</v>
      </c>
      <c r="F220" s="68" t="s">
        <v>626</v>
      </c>
      <c r="H220" s="68" t="s">
        <v>627</v>
      </c>
      <c r="J220" s="69"/>
      <c r="K220" s="69" t="n">
        <v>60</v>
      </c>
      <c r="L220" s="69"/>
      <c r="M220" s="69" t="n">
        <f aca="false">SUM(J220:L220)</f>
        <v>60</v>
      </c>
      <c r="N220" s="69" t="n">
        <f aca="false">R220+V220+Z220</f>
        <v>0</v>
      </c>
      <c r="O220" s="69" t="n">
        <f aca="false">S220+W220+AA220</f>
        <v>0</v>
      </c>
      <c r="P220" s="69" t="n">
        <f aca="false">T220+X220+AB220</f>
        <v>0</v>
      </c>
      <c r="Q220" s="69" t="n">
        <f aca="false">U220+Y220+AC220</f>
        <v>0</v>
      </c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 t="n">
        <v>1</v>
      </c>
      <c r="AM220" s="69" t="n">
        <v>4</v>
      </c>
      <c r="AN220" s="69" t="n">
        <v>4</v>
      </c>
      <c r="AO220" s="69" t="n">
        <v>4</v>
      </c>
      <c r="AP220" s="69"/>
      <c r="AQ220" s="69"/>
      <c r="AR220" s="69"/>
      <c r="AS220" s="69"/>
      <c r="AT220" s="69"/>
      <c r="AU220" s="69"/>
      <c r="AV220" s="69"/>
      <c r="AW220" s="69"/>
      <c r="AX220" s="69"/>
      <c r="AY220" s="69"/>
      <c r="AZ220" s="69"/>
      <c r="BA220" s="69"/>
      <c r="BB220" s="69" t="n">
        <v>16</v>
      </c>
      <c r="BC220" s="69" t="n">
        <v>84</v>
      </c>
      <c r="BD220" s="69" t="n">
        <v>68</v>
      </c>
      <c r="BE220" s="69" t="n">
        <v>64</v>
      </c>
      <c r="BF220" s="69"/>
      <c r="BG220" s="69"/>
      <c r="BH220" s="69"/>
      <c r="BI220" s="69"/>
      <c r="BJ220" s="69"/>
      <c r="BK220" s="69"/>
      <c r="BL220" s="69"/>
      <c r="BM220" s="69"/>
      <c r="BN220" s="69"/>
      <c r="BO220" s="69"/>
      <c r="BP220" s="69"/>
      <c r="BQ220" s="69"/>
      <c r="BR220" s="69"/>
      <c r="BS220" s="69"/>
      <c r="BT220" s="69"/>
      <c r="BU220" s="69"/>
      <c r="BV220" s="69"/>
      <c r="BW220" s="69"/>
      <c r="BX220" s="69"/>
      <c r="BY220" s="69"/>
      <c r="BZ220" s="69"/>
      <c r="CA220" s="69"/>
      <c r="CB220" s="69"/>
      <c r="CC220" s="69"/>
      <c r="CD220" s="69" t="n">
        <v>2</v>
      </c>
      <c r="CE220" s="69" t="n">
        <v>9</v>
      </c>
      <c r="CF220" s="69" t="n">
        <v>9</v>
      </c>
      <c r="CG220" s="69" t="n">
        <v>9</v>
      </c>
      <c r="CH220" s="69"/>
      <c r="CI220" s="69"/>
      <c r="CJ220" s="69"/>
      <c r="CK220" s="69"/>
      <c r="CL220" s="69"/>
      <c r="CM220" s="69"/>
      <c r="CN220" s="69"/>
      <c r="CO220" s="69"/>
      <c r="CP220" s="69"/>
      <c r="CQ220" s="69"/>
      <c r="CR220" s="69"/>
      <c r="CS220" s="69"/>
      <c r="CT220" s="69"/>
      <c r="CU220" s="69"/>
      <c r="CV220" s="69"/>
      <c r="CW220" s="69"/>
      <c r="CX220" s="69"/>
      <c r="CY220" s="69"/>
      <c r="CZ220" s="69"/>
      <c r="DA220" s="69"/>
      <c r="DB220" s="69"/>
      <c r="DC220" s="69"/>
      <c r="DD220" s="69"/>
      <c r="DE220" s="69"/>
      <c r="DF220" s="69"/>
      <c r="DG220" s="69"/>
      <c r="DH220" s="69"/>
      <c r="DI220" s="69"/>
      <c r="DJ220" s="69"/>
      <c r="DK220" s="69"/>
      <c r="DL220" s="69"/>
      <c r="DM220" s="69"/>
      <c r="DN220" s="69" t="n">
        <v>34</v>
      </c>
      <c r="DO220" s="69" t="n">
        <v>131</v>
      </c>
      <c r="DP220" s="69" t="n">
        <v>115</v>
      </c>
      <c r="DQ220" s="69" t="n">
        <v>111</v>
      </c>
      <c r="DR220" s="69"/>
      <c r="DS220" s="69"/>
      <c r="DT220" s="69"/>
      <c r="DU220" s="69"/>
      <c r="DV220" s="69"/>
      <c r="DW220" s="69"/>
      <c r="DX220" s="69"/>
      <c r="DY220" s="69"/>
      <c r="DZ220" s="69"/>
      <c r="EA220" s="69"/>
      <c r="EB220" s="69"/>
      <c r="EC220" s="69"/>
      <c r="ED220" s="69" t="n">
        <v>5</v>
      </c>
      <c r="EE220" s="69" t="n">
        <v>50</v>
      </c>
      <c r="EF220" s="69" t="n">
        <v>44</v>
      </c>
      <c r="EG220" s="69" t="n">
        <v>44</v>
      </c>
      <c r="EH220" s="69" t="n">
        <f aca="false">SUM(I220:L220)</f>
        <v>60</v>
      </c>
      <c r="EI220" s="69" t="n">
        <f aca="false">SUMIF($N$3:$EG$3,"=TF",$N220:$EG220)</f>
        <v>232</v>
      </c>
      <c r="EJ220" s="69" t="n">
        <f aca="false">IF($B220=$B217,"",SUMIF($B$5:$B$287,$B220,$EI$5:$EI$287))</f>
        <v>246</v>
      </c>
      <c r="EK220" s="59" t="n">
        <f aca="false">IF(SUMIF($B$5:$B$287,$B220,$EI$5:$EI$287)=0,"", EI220/SUMIF($B$5:$B$287,$B220,$EI$5:$EI$287))</f>
        <v>0.943089430894309</v>
      </c>
      <c r="EL220" s="60" t="n">
        <f aca="false">IF(EH220=0, "", EI220/EH220)</f>
        <v>3.86666666666667</v>
      </c>
      <c r="EM220" s="68" t="str">
        <f aca="false">B220</f>
        <v>Riverside</v>
      </c>
      <c r="EN220" s="68" t="n">
        <f aca="false">EN216+1</f>
        <v>19</v>
      </c>
      <c r="ER220" s="69" t="n">
        <f aca="false">SUMIF($A$3:$EG$3,"=TN",$A220:$EG220)</f>
        <v>58</v>
      </c>
      <c r="ES220" s="69" t="n">
        <f aca="false">M220</f>
        <v>60</v>
      </c>
      <c r="ET220" s="69" t="n">
        <f aca="false">SUMIF($A$3:$EG$3,"=TE",$A220:$EG220)</f>
        <v>278</v>
      </c>
      <c r="EU220" s="69" t="n">
        <f aca="false">SUMIF($A$3:$EG$3,"=TH",$A220:$EG220)</f>
        <v>240</v>
      </c>
      <c r="EV220" s="69" t="n">
        <f aca="false">SUMIF($A$3:$EG$3,"=TF",$A220:$EG220)</f>
        <v>232</v>
      </c>
      <c r="XEG220" s="0"/>
      <c r="XEH220" s="0"/>
      <c r="XEI220" s="0"/>
      <c r="XEJ220" s="0"/>
      <c r="XEK220" s="0"/>
      <c r="XEL220" s="0"/>
      <c r="XEM220" s="0"/>
      <c r="XEN220" s="0"/>
      <c r="XEO220" s="0"/>
      <c r="XEP220" s="0"/>
      <c r="XEQ220" s="0"/>
      <c r="XER220" s="0"/>
      <c r="XES220" s="0"/>
      <c r="XET220" s="0"/>
      <c r="XEU220" s="0"/>
      <c r="XEV220" s="0"/>
      <c r="XEW220" s="0"/>
      <c r="XEX220" s="0"/>
      <c r="XEY220" s="0"/>
      <c r="XEZ220" s="0"/>
      <c r="XFA220" s="0"/>
      <c r="XFB220" s="0"/>
      <c r="XFC220" s="0"/>
      <c r="XFD220" s="70"/>
    </row>
    <row r="221" s="72" customFormat="true" ht="15" hidden="false" customHeight="false" outlineLevel="0" collapsed="false">
      <c r="A221" s="71" t="n">
        <f aca="false">A220+1</f>
        <v>217</v>
      </c>
      <c r="B221" s="72" t="s">
        <v>624</v>
      </c>
      <c r="C221" s="72" t="s">
        <v>628</v>
      </c>
      <c r="D221" s="72" t="s">
        <v>629</v>
      </c>
      <c r="E221" s="72" t="s">
        <v>630</v>
      </c>
      <c r="F221" s="72" t="s">
        <v>631</v>
      </c>
      <c r="G221" s="72" t="s">
        <v>632</v>
      </c>
      <c r="J221" s="73"/>
      <c r="K221" s="73" t="n">
        <v>3</v>
      </c>
      <c r="L221" s="73"/>
      <c r="M221" s="73" t="n">
        <f aca="false">SUM(J221:L221)</f>
        <v>3</v>
      </c>
      <c r="N221" s="73" t="n">
        <f aca="false">R221+V221+Z221</f>
        <v>3</v>
      </c>
      <c r="O221" s="73" t="n">
        <f aca="false">S221+W221+AA221</f>
        <v>9</v>
      </c>
      <c r="P221" s="73" t="n">
        <f aca="false">T221+X221+AB221</f>
        <v>9</v>
      </c>
      <c r="Q221" s="73" t="n">
        <f aca="false">U221+Y221+AC221</f>
        <v>8</v>
      </c>
      <c r="R221" s="73" t="n">
        <v>2</v>
      </c>
      <c r="S221" s="73" t="n">
        <v>4</v>
      </c>
      <c r="T221" s="73" t="n">
        <v>4</v>
      </c>
      <c r="U221" s="73" t="n">
        <v>3</v>
      </c>
      <c r="V221" s="73" t="n">
        <v>1</v>
      </c>
      <c r="W221" s="73" t="n">
        <v>5</v>
      </c>
      <c r="X221" s="73" t="n">
        <v>5</v>
      </c>
      <c r="Y221" s="73" t="n">
        <v>5</v>
      </c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  <c r="BT221" s="73"/>
      <c r="BU221" s="73"/>
      <c r="BV221" s="73"/>
      <c r="BW221" s="73"/>
      <c r="BX221" s="73"/>
      <c r="BY221" s="73"/>
      <c r="BZ221" s="73"/>
      <c r="CA221" s="73"/>
      <c r="CB221" s="73"/>
      <c r="CC221" s="73"/>
      <c r="CD221" s="73"/>
      <c r="CE221" s="73"/>
      <c r="CF221" s="73"/>
      <c r="CG221" s="73"/>
      <c r="CH221" s="73"/>
      <c r="CI221" s="73"/>
      <c r="CJ221" s="73"/>
      <c r="CK221" s="73"/>
      <c r="CL221" s="73"/>
      <c r="CM221" s="73"/>
      <c r="CN221" s="73"/>
      <c r="CO221" s="73"/>
      <c r="CP221" s="73"/>
      <c r="CQ221" s="73"/>
      <c r="CR221" s="73"/>
      <c r="CS221" s="73"/>
      <c r="CT221" s="73"/>
      <c r="CU221" s="73"/>
      <c r="CV221" s="73"/>
      <c r="CW221" s="73"/>
      <c r="CX221" s="73"/>
      <c r="CY221" s="73"/>
      <c r="CZ221" s="73"/>
      <c r="DA221" s="73"/>
      <c r="DB221" s="73"/>
      <c r="DC221" s="73"/>
      <c r="DD221" s="73"/>
      <c r="DE221" s="73"/>
      <c r="DF221" s="73"/>
      <c r="DG221" s="73"/>
      <c r="DH221" s="73"/>
      <c r="DI221" s="73"/>
      <c r="DJ221" s="73"/>
      <c r="DK221" s="73"/>
      <c r="DL221" s="73"/>
      <c r="DM221" s="73"/>
      <c r="DN221" s="73"/>
      <c r="DO221" s="73"/>
      <c r="DP221" s="73"/>
      <c r="DQ221" s="73"/>
      <c r="DR221" s="73"/>
      <c r="DS221" s="73"/>
      <c r="DT221" s="73"/>
      <c r="DU221" s="73"/>
      <c r="DV221" s="73"/>
      <c r="DW221" s="73"/>
      <c r="DX221" s="73"/>
      <c r="DY221" s="73"/>
      <c r="DZ221" s="73"/>
      <c r="EA221" s="73"/>
      <c r="EB221" s="73"/>
      <c r="EC221" s="73"/>
      <c r="ED221" s="73"/>
      <c r="EE221" s="73"/>
      <c r="EF221" s="73"/>
      <c r="EG221" s="73"/>
      <c r="EH221" s="73" t="n">
        <f aca="false">SUM(I221:L221)</f>
        <v>3</v>
      </c>
      <c r="EI221" s="73" t="n">
        <f aca="false">SUMIF($N$3:$EG$3,"=TF",$N221:$EG221)</f>
        <v>8</v>
      </c>
      <c r="EJ221" s="73" t="str">
        <f aca="false">IF($B221=$B222,"",SUMIF($B$5:$B$287,$B221,$EI$5:$EI$287))</f>
        <v/>
      </c>
      <c r="EK221" s="59" t="n">
        <f aca="false">IF(SUMIF($B$5:$B$287,$B221,$EI$5:$EI$287)=0,"", EI221/SUMIF($B$5:$B$287,$B221,$EI$5:$EI$287))</f>
        <v>0.032520325203252</v>
      </c>
      <c r="EL221" s="60" t="n">
        <f aca="false">IF(EH221=0, "", EI221/EH221)</f>
        <v>2.66666666666667</v>
      </c>
      <c r="EM221" s="72" t="str">
        <f aca="false">B221</f>
        <v>Riverside</v>
      </c>
      <c r="EN221" s="72" t="n">
        <f aca="false">EN220+1</f>
        <v>20</v>
      </c>
      <c r="ER221" s="73" t="n">
        <f aca="false">SUMIF($A$3:$EG$3,"=TN",$A221:$EG221)</f>
        <v>3</v>
      </c>
      <c r="ES221" s="73" t="n">
        <f aca="false">M221</f>
        <v>3</v>
      </c>
      <c r="ET221" s="73" t="n">
        <f aca="false">SUMIF($A$3:$EG$3,"=TE",$A221:$EG221)</f>
        <v>9</v>
      </c>
      <c r="EU221" s="73" t="n">
        <f aca="false">SUMIF($A$3:$EG$3,"=TH",$A221:$EG221)</f>
        <v>9</v>
      </c>
      <c r="EV221" s="73" t="n">
        <f aca="false">SUMIF($A$3:$EG$3,"=TF",$A221:$EG221)</f>
        <v>8</v>
      </c>
      <c r="XEG221" s="0"/>
      <c r="XEH221" s="0"/>
      <c r="XEI221" s="0"/>
      <c r="XEJ221" s="0"/>
      <c r="XEK221" s="0"/>
      <c r="XEL221" s="0"/>
      <c r="XEM221" s="0"/>
      <c r="XEN221" s="0"/>
      <c r="XEO221" s="0"/>
      <c r="XEP221" s="0"/>
      <c r="XEQ221" s="0"/>
      <c r="XER221" s="0"/>
      <c r="XES221" s="0"/>
      <c r="XET221" s="0"/>
      <c r="XEU221" s="0"/>
      <c r="XEV221" s="0"/>
      <c r="XEW221" s="0"/>
      <c r="XEX221" s="0"/>
      <c r="XEY221" s="0"/>
      <c r="XEZ221" s="0"/>
      <c r="XFA221" s="0"/>
      <c r="XFB221" s="0"/>
      <c r="XFC221" s="0"/>
      <c r="XFD221" s="74"/>
    </row>
    <row r="222" s="68" customFormat="true" ht="15" hidden="false" customHeight="false" outlineLevel="0" collapsed="false">
      <c r="A222" s="67" t="n">
        <f aca="false">A221+1</f>
        <v>218</v>
      </c>
      <c r="B222" s="68" t="s">
        <v>624</v>
      </c>
      <c r="C222" s="68" t="s">
        <v>633</v>
      </c>
      <c r="D222" s="68" t="s">
        <v>629</v>
      </c>
      <c r="E222" s="68" t="s">
        <v>630</v>
      </c>
      <c r="F222" s="68" t="s">
        <v>631</v>
      </c>
      <c r="G222" s="68" t="s">
        <v>632</v>
      </c>
      <c r="J222" s="69"/>
      <c r="K222" s="69" t="n">
        <v>5</v>
      </c>
      <c r="L222" s="69"/>
      <c r="M222" s="69" t="n">
        <f aca="false">SUM(J222:L222)</f>
        <v>5</v>
      </c>
      <c r="N222" s="69" t="n">
        <f aca="false">R222+V222+Z222</f>
        <v>2</v>
      </c>
      <c r="O222" s="69" t="n">
        <f aca="false">S222+W222+AA222</f>
        <v>9</v>
      </c>
      <c r="P222" s="69" t="n">
        <f aca="false">T222+X222+AB222</f>
        <v>6</v>
      </c>
      <c r="Q222" s="69" t="n">
        <f aca="false">U222+Y222+AC222</f>
        <v>6</v>
      </c>
      <c r="R222" s="69" t="n">
        <v>1</v>
      </c>
      <c r="S222" s="69" t="n">
        <v>4</v>
      </c>
      <c r="T222" s="69" t="n">
        <v>1</v>
      </c>
      <c r="U222" s="69" t="n">
        <v>1</v>
      </c>
      <c r="V222" s="69" t="n">
        <v>1</v>
      </c>
      <c r="W222" s="69" t="n">
        <v>5</v>
      </c>
      <c r="X222" s="69" t="n">
        <v>5</v>
      </c>
      <c r="Y222" s="69" t="n">
        <v>5</v>
      </c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69"/>
      <c r="AN222" s="69"/>
      <c r="AO222" s="69"/>
      <c r="AP222" s="69"/>
      <c r="AQ222" s="69"/>
      <c r="AR222" s="69"/>
      <c r="AS222" s="69"/>
      <c r="AT222" s="69"/>
      <c r="AU222" s="69"/>
      <c r="AV222" s="69"/>
      <c r="AW222" s="69"/>
      <c r="AX222" s="69"/>
      <c r="AY222" s="69"/>
      <c r="AZ222" s="69"/>
      <c r="BA222" s="69"/>
      <c r="BB222" s="69"/>
      <c r="BC222" s="69"/>
      <c r="BD222" s="69"/>
      <c r="BE222" s="69"/>
      <c r="BF222" s="69"/>
      <c r="BG222" s="69"/>
      <c r="BH222" s="69"/>
      <c r="BI222" s="69"/>
      <c r="BJ222" s="69"/>
      <c r="BK222" s="69"/>
      <c r="BL222" s="69"/>
      <c r="BM222" s="69"/>
      <c r="BN222" s="69"/>
      <c r="BO222" s="69"/>
      <c r="BP222" s="69"/>
      <c r="BQ222" s="69"/>
      <c r="BR222" s="69"/>
      <c r="BS222" s="69"/>
      <c r="BT222" s="69"/>
      <c r="BU222" s="69"/>
      <c r="BV222" s="69"/>
      <c r="BW222" s="69"/>
      <c r="BX222" s="69"/>
      <c r="BY222" s="69"/>
      <c r="BZ222" s="69"/>
      <c r="CA222" s="69"/>
      <c r="CB222" s="69"/>
      <c r="CC222" s="69"/>
      <c r="CD222" s="69"/>
      <c r="CE222" s="69"/>
      <c r="CF222" s="69"/>
      <c r="CG222" s="69"/>
      <c r="CH222" s="69"/>
      <c r="CI222" s="69"/>
      <c r="CJ222" s="69"/>
      <c r="CK222" s="69"/>
      <c r="CL222" s="69"/>
      <c r="CM222" s="69"/>
      <c r="CN222" s="69"/>
      <c r="CO222" s="69"/>
      <c r="CP222" s="69"/>
      <c r="CQ222" s="69"/>
      <c r="CR222" s="69"/>
      <c r="CS222" s="69"/>
      <c r="CT222" s="69"/>
      <c r="CU222" s="69"/>
      <c r="CV222" s="69"/>
      <c r="CW222" s="69"/>
      <c r="CX222" s="69"/>
      <c r="CY222" s="69"/>
      <c r="CZ222" s="69"/>
      <c r="DA222" s="69"/>
      <c r="DB222" s="69"/>
      <c r="DC222" s="69"/>
      <c r="DD222" s="69"/>
      <c r="DE222" s="69"/>
      <c r="DF222" s="69"/>
      <c r="DG222" s="69"/>
      <c r="DH222" s="69"/>
      <c r="DI222" s="69"/>
      <c r="DJ222" s="69"/>
      <c r="DK222" s="69"/>
      <c r="DL222" s="69"/>
      <c r="DM222" s="69"/>
      <c r="DN222" s="69"/>
      <c r="DO222" s="69"/>
      <c r="DP222" s="69"/>
      <c r="DQ222" s="69"/>
      <c r="DR222" s="69"/>
      <c r="DS222" s="69"/>
      <c r="DT222" s="69"/>
      <c r="DU222" s="69"/>
      <c r="DV222" s="69"/>
      <c r="DW222" s="69"/>
      <c r="DX222" s="69"/>
      <c r="DY222" s="69"/>
      <c r="DZ222" s="69"/>
      <c r="EA222" s="69"/>
      <c r="EB222" s="69"/>
      <c r="EC222" s="69"/>
      <c r="ED222" s="69"/>
      <c r="EE222" s="69"/>
      <c r="EF222" s="69"/>
      <c r="EG222" s="69"/>
      <c r="EH222" s="69" t="n">
        <f aca="false">SUM(I222:L222)</f>
        <v>5</v>
      </c>
      <c r="EI222" s="69" t="n">
        <f aca="false">SUMIF($N$3:$EG$3,"=TF",$N222:$EG222)</f>
        <v>6</v>
      </c>
      <c r="EJ222" s="69" t="n">
        <f aca="false">IF($B222=$B223,"",SUMIF($B$5:$B$287,$B222,$EI$5:$EI$287))</f>
        <v>246</v>
      </c>
      <c r="EK222" s="59" t="n">
        <f aca="false">IF(SUMIF($B$5:$B$287,$B222,$EI$5:$EI$287)=0,"", EI222/SUMIF($B$5:$B$287,$B222,$EI$5:$EI$287))</f>
        <v>0.024390243902439</v>
      </c>
      <c r="EL222" s="60" t="n">
        <f aca="false">IF(EH222=0, "", EI222/EH222)</f>
        <v>1.2</v>
      </c>
      <c r="EM222" s="68" t="str">
        <f aca="false">B222</f>
        <v>Riverside</v>
      </c>
      <c r="EN222" s="68" t="n">
        <f aca="false">EN221+1</f>
        <v>21</v>
      </c>
      <c r="ER222" s="69" t="n">
        <f aca="false">SUMIF($A$3:$EG$3,"=TN",$A222:$EG222)</f>
        <v>2</v>
      </c>
      <c r="ES222" s="69" t="n">
        <f aca="false">M222</f>
        <v>5</v>
      </c>
      <c r="ET222" s="69" t="n">
        <f aca="false">SUMIF($A$3:$EG$3,"=TE",$A222:$EG222)</f>
        <v>9</v>
      </c>
      <c r="EU222" s="69" t="n">
        <f aca="false">SUMIF($A$3:$EG$3,"=TH",$A222:$EG222)</f>
        <v>6</v>
      </c>
      <c r="EV222" s="69" t="n">
        <f aca="false">SUMIF($A$3:$EG$3,"=TF",$A222:$EG222)</f>
        <v>6</v>
      </c>
      <c r="XEG222" s="0"/>
      <c r="XEH222" s="0"/>
      <c r="XEI222" s="0"/>
      <c r="XEJ222" s="0"/>
      <c r="XEK222" s="0"/>
      <c r="XEL222" s="0"/>
      <c r="XEM222" s="0"/>
      <c r="XEN222" s="0"/>
      <c r="XEO222" s="0"/>
      <c r="XEP222" s="0"/>
      <c r="XEQ222" s="0"/>
      <c r="XER222" s="0"/>
      <c r="XES222" s="0"/>
      <c r="XET222" s="0"/>
      <c r="XEU222" s="0"/>
      <c r="XEV222" s="0"/>
      <c r="XEW222" s="0"/>
      <c r="XEX222" s="0"/>
      <c r="XEY222" s="0"/>
      <c r="XEZ222" s="0"/>
      <c r="XFA222" s="0"/>
      <c r="XFB222" s="0"/>
      <c r="XFC222" s="0"/>
      <c r="XFD222" s="70"/>
    </row>
    <row r="223" s="72" customFormat="true" ht="15" hidden="false" customHeight="false" outlineLevel="0" collapsed="false">
      <c r="A223" s="71" t="n">
        <f aca="false">A222+1</f>
        <v>219</v>
      </c>
      <c r="B223" s="72" t="s">
        <v>634</v>
      </c>
      <c r="C223" s="72" t="s">
        <v>635</v>
      </c>
      <c r="D223" s="72" t="s">
        <v>636</v>
      </c>
      <c r="E223" s="72" t="s">
        <v>637</v>
      </c>
      <c r="F223" s="72" t="s">
        <v>638</v>
      </c>
      <c r="G223" s="72" t="s">
        <v>639</v>
      </c>
      <c r="H223" s="72" t="s">
        <v>640</v>
      </c>
      <c r="I223" s="72" t="s">
        <v>641</v>
      </c>
      <c r="J223" s="73"/>
      <c r="K223" s="73" t="n">
        <v>40</v>
      </c>
      <c r="L223" s="73"/>
      <c r="M223" s="73" t="n">
        <f aca="false">SUM(J223:L223)</f>
        <v>40</v>
      </c>
      <c r="N223" s="73" t="n">
        <f aca="false">R223+V223+Z223</f>
        <v>15</v>
      </c>
      <c r="O223" s="73" t="n">
        <f aca="false">S223+W223+AA223</f>
        <v>69</v>
      </c>
      <c r="P223" s="73" t="n">
        <f aca="false">T223+X223+AB223</f>
        <v>48</v>
      </c>
      <c r="Q223" s="73" t="n">
        <f aca="false">U223+Y223+AC223</f>
        <v>40</v>
      </c>
      <c r="R223" s="73" t="n">
        <v>13</v>
      </c>
      <c r="S223" s="73" t="n">
        <v>59</v>
      </c>
      <c r="T223" s="73" t="n">
        <v>40</v>
      </c>
      <c r="U223" s="73" t="n">
        <v>33</v>
      </c>
      <c r="V223" s="73" t="n">
        <v>2</v>
      </c>
      <c r="W223" s="73" t="n">
        <v>10</v>
      </c>
      <c r="X223" s="73" t="n">
        <v>8</v>
      </c>
      <c r="Y223" s="73" t="n">
        <v>7</v>
      </c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73"/>
      <c r="BC223" s="73"/>
      <c r="BD223" s="73"/>
      <c r="BE223" s="73"/>
      <c r="BF223" s="73"/>
      <c r="BG223" s="73"/>
      <c r="BH223" s="73"/>
      <c r="BI223" s="73"/>
      <c r="BJ223" s="73"/>
      <c r="BK223" s="73"/>
      <c r="BL223" s="73"/>
      <c r="BM223" s="73"/>
      <c r="BN223" s="73"/>
      <c r="BO223" s="73"/>
      <c r="BP223" s="73"/>
      <c r="BQ223" s="73"/>
      <c r="BR223" s="73"/>
      <c r="BS223" s="73"/>
      <c r="BT223" s="73"/>
      <c r="BU223" s="73"/>
      <c r="BV223" s="73"/>
      <c r="BW223" s="73"/>
      <c r="BX223" s="73"/>
      <c r="BY223" s="73"/>
      <c r="BZ223" s="73"/>
      <c r="CA223" s="73"/>
      <c r="CB223" s="73"/>
      <c r="CC223" s="73"/>
      <c r="CD223" s="73"/>
      <c r="CE223" s="73"/>
      <c r="CF223" s="73"/>
      <c r="CG223" s="73"/>
      <c r="CH223" s="73"/>
      <c r="CI223" s="73"/>
      <c r="CJ223" s="73"/>
      <c r="CK223" s="73"/>
      <c r="CL223" s="73"/>
      <c r="CM223" s="73"/>
      <c r="CN223" s="73"/>
      <c r="CO223" s="73"/>
      <c r="CP223" s="73"/>
      <c r="CQ223" s="73"/>
      <c r="CR223" s="73"/>
      <c r="CS223" s="73"/>
      <c r="CT223" s="73"/>
      <c r="CU223" s="73"/>
      <c r="CV223" s="73"/>
      <c r="CW223" s="73"/>
      <c r="CX223" s="73"/>
      <c r="CY223" s="73"/>
      <c r="CZ223" s="73"/>
      <c r="DA223" s="73"/>
      <c r="DB223" s="73"/>
      <c r="DC223" s="73"/>
      <c r="DD223" s="73"/>
      <c r="DE223" s="73"/>
      <c r="DF223" s="73"/>
      <c r="DG223" s="73"/>
      <c r="DH223" s="73"/>
      <c r="DI223" s="73"/>
      <c r="DJ223" s="73"/>
      <c r="DK223" s="73"/>
      <c r="DL223" s="73"/>
      <c r="DM223" s="73"/>
      <c r="DN223" s="73" t="n">
        <v>43</v>
      </c>
      <c r="DO223" s="73" t="n">
        <v>231</v>
      </c>
      <c r="DP223" s="73" t="n">
        <v>180</v>
      </c>
      <c r="DQ223" s="73" t="n">
        <v>150</v>
      </c>
      <c r="DR223" s="73"/>
      <c r="DS223" s="73"/>
      <c r="DT223" s="73"/>
      <c r="DU223" s="73"/>
      <c r="DV223" s="73"/>
      <c r="DW223" s="73"/>
      <c r="DX223" s="73"/>
      <c r="DY223" s="73"/>
      <c r="DZ223" s="73"/>
      <c r="EA223" s="73"/>
      <c r="EB223" s="73"/>
      <c r="EC223" s="73"/>
      <c r="ED223" s="73"/>
      <c r="EE223" s="73"/>
      <c r="EF223" s="73"/>
      <c r="EG223" s="73"/>
      <c r="EH223" s="73" t="n">
        <f aca="false">SUM(I223:L223)</f>
        <v>40</v>
      </c>
      <c r="EI223" s="73" t="n">
        <f aca="false">SUMIF($N$3:$EG$3,"=TF",$N223:$EG223)</f>
        <v>190</v>
      </c>
      <c r="EJ223" s="73" t="str">
        <f aca="false">IF($B223=$B224,"",SUMIF($B$5:$B$287,$B223,$EI$5:$EI$287))</f>
        <v/>
      </c>
      <c r="EK223" s="59" t="n">
        <f aca="false">IF(SUMIF($B$5:$B$287,$B223,$EI$5:$EI$287)=0,"", EI223/SUMIF($B$5:$B$287,$B223,$EI$5:$EI$287))</f>
        <v>0.612903225806452</v>
      </c>
      <c r="EL223" s="60" t="n">
        <f aca="false">IF(EH223=0, "", EI223/EH223)</f>
        <v>4.75</v>
      </c>
      <c r="EM223" s="72" t="str">
        <f aca="false">B223</f>
        <v>Sacramento</v>
      </c>
      <c r="EN223" s="72" t="n">
        <f aca="false">EN222+1</f>
        <v>22</v>
      </c>
      <c r="EP223" s="72" t="s">
        <v>642</v>
      </c>
      <c r="ER223" s="73" t="n">
        <f aca="false">SUMIF($A$3:$EG$3,"=TN",$A223:$EG223)</f>
        <v>58</v>
      </c>
      <c r="ES223" s="73" t="n">
        <f aca="false">M223</f>
        <v>40</v>
      </c>
      <c r="ET223" s="73" t="n">
        <f aca="false">SUMIF($A$3:$EG$3,"=TE",$A223:$EG223)</f>
        <v>300</v>
      </c>
      <c r="EU223" s="73" t="n">
        <f aca="false">SUMIF($A$3:$EG$3,"=TH",$A223:$EG223)</f>
        <v>228</v>
      </c>
      <c r="EV223" s="73" t="n">
        <f aca="false">SUMIF($A$3:$EG$3,"=TF",$A223:$EG223)</f>
        <v>190</v>
      </c>
      <c r="XEG223" s="0"/>
      <c r="XEH223" s="0"/>
      <c r="XEI223" s="0"/>
      <c r="XEJ223" s="0"/>
      <c r="XEK223" s="0"/>
      <c r="XEL223" s="0"/>
      <c r="XEM223" s="0"/>
      <c r="XEN223" s="0"/>
      <c r="XEO223" s="0"/>
      <c r="XEP223" s="0"/>
      <c r="XEQ223" s="0"/>
      <c r="XER223" s="0"/>
      <c r="XES223" s="0"/>
      <c r="XET223" s="0"/>
      <c r="XEU223" s="0"/>
      <c r="XEV223" s="0"/>
      <c r="XEW223" s="0"/>
      <c r="XEX223" s="0"/>
      <c r="XEY223" s="0"/>
      <c r="XEZ223" s="0"/>
      <c r="XFA223" s="0"/>
      <c r="XFB223" s="0"/>
      <c r="XFC223" s="0"/>
      <c r="XFD223" s="74"/>
    </row>
    <row r="224" s="68" customFormat="true" ht="15" hidden="false" customHeight="false" outlineLevel="0" collapsed="false">
      <c r="A224" s="67" t="n">
        <f aca="false">A223+1</f>
        <v>220</v>
      </c>
      <c r="B224" s="68" t="s">
        <v>634</v>
      </c>
      <c r="C224" s="68" t="s">
        <v>643</v>
      </c>
      <c r="D224" s="68" t="s">
        <v>636</v>
      </c>
      <c r="E224" s="68" t="s">
        <v>637</v>
      </c>
      <c r="F224" s="68" t="s">
        <v>638</v>
      </c>
      <c r="G224" s="68" t="s">
        <v>639</v>
      </c>
      <c r="J224" s="69" t="n">
        <v>0</v>
      </c>
      <c r="K224" s="69" t="n">
        <v>19</v>
      </c>
      <c r="L224" s="69" t="n">
        <v>0</v>
      </c>
      <c r="M224" s="69" t="n">
        <f aca="false">SUM(J224:L224)</f>
        <v>19</v>
      </c>
      <c r="N224" s="69" t="n">
        <f aca="false">R224+V224+Z224</f>
        <v>0</v>
      </c>
      <c r="O224" s="69" t="n">
        <f aca="false">S224+W224+AA224</f>
        <v>0</v>
      </c>
      <c r="P224" s="69" t="n">
        <f aca="false">T224+X224+AB224</f>
        <v>0</v>
      </c>
      <c r="Q224" s="69" t="n">
        <f aca="false">U224+Y224+AC224</f>
        <v>0</v>
      </c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 t="n">
        <v>2</v>
      </c>
      <c r="AM224" s="69" t="n">
        <v>5</v>
      </c>
      <c r="AN224" s="69" t="n">
        <v>4</v>
      </c>
      <c r="AO224" s="69" t="n">
        <v>4</v>
      </c>
      <c r="AP224" s="69"/>
      <c r="AQ224" s="69"/>
      <c r="AR224" s="69"/>
      <c r="AS224" s="69"/>
      <c r="AT224" s="69"/>
      <c r="AU224" s="69"/>
      <c r="AV224" s="69"/>
      <c r="AW224" s="69"/>
      <c r="AX224" s="69"/>
      <c r="AY224" s="69"/>
      <c r="AZ224" s="69"/>
      <c r="BA224" s="69"/>
      <c r="BB224" s="69"/>
      <c r="BC224" s="69"/>
      <c r="BD224" s="69"/>
      <c r="BE224" s="69"/>
      <c r="BF224" s="69"/>
      <c r="BG224" s="69"/>
      <c r="BH224" s="69"/>
      <c r="BI224" s="69"/>
      <c r="BJ224" s="69"/>
      <c r="BK224" s="69"/>
      <c r="BL224" s="69"/>
      <c r="BM224" s="69"/>
      <c r="BN224" s="69"/>
      <c r="BO224" s="69"/>
      <c r="BP224" s="69"/>
      <c r="BQ224" s="69"/>
      <c r="BR224" s="69"/>
      <c r="BS224" s="69"/>
      <c r="BT224" s="69"/>
      <c r="BU224" s="69"/>
      <c r="BV224" s="69"/>
      <c r="BW224" s="69"/>
      <c r="BX224" s="69"/>
      <c r="BY224" s="69"/>
      <c r="BZ224" s="69"/>
      <c r="CA224" s="69"/>
      <c r="CB224" s="69"/>
      <c r="CC224" s="69"/>
      <c r="CD224" s="69"/>
      <c r="CE224" s="69"/>
      <c r="CF224" s="69"/>
      <c r="CG224" s="69"/>
      <c r="CH224" s="69"/>
      <c r="CI224" s="69"/>
      <c r="CJ224" s="69"/>
      <c r="CK224" s="69"/>
      <c r="CL224" s="69"/>
      <c r="CM224" s="69"/>
      <c r="CN224" s="69"/>
      <c r="CO224" s="69"/>
      <c r="CP224" s="69"/>
      <c r="CQ224" s="69"/>
      <c r="CR224" s="69"/>
      <c r="CS224" s="69"/>
      <c r="CT224" s="69"/>
      <c r="CU224" s="69"/>
      <c r="CV224" s="69"/>
      <c r="CW224" s="69"/>
      <c r="CX224" s="69" t="n">
        <v>2</v>
      </c>
      <c r="CY224" s="69" t="n">
        <v>12</v>
      </c>
      <c r="CZ224" s="69" t="n">
        <v>11</v>
      </c>
      <c r="DA224" s="69" t="n">
        <v>6</v>
      </c>
      <c r="DB224" s="69"/>
      <c r="DC224" s="69"/>
      <c r="DD224" s="69"/>
      <c r="DE224" s="69"/>
      <c r="DF224" s="69"/>
      <c r="DG224" s="69"/>
      <c r="DH224" s="69"/>
      <c r="DI224" s="69"/>
      <c r="DJ224" s="69"/>
      <c r="DK224" s="69"/>
      <c r="DL224" s="69"/>
      <c r="DM224" s="69"/>
      <c r="DN224" s="69" t="n">
        <v>25</v>
      </c>
      <c r="DO224" s="69" t="n">
        <v>128</v>
      </c>
      <c r="DP224" s="69" t="n">
        <v>119</v>
      </c>
      <c r="DQ224" s="69" t="n">
        <v>110</v>
      </c>
      <c r="DR224" s="69"/>
      <c r="DS224" s="69"/>
      <c r="DT224" s="69"/>
      <c r="DU224" s="69"/>
      <c r="DV224" s="69"/>
      <c r="DW224" s="69"/>
      <c r="DX224" s="69"/>
      <c r="DY224" s="69"/>
      <c r="DZ224" s="69"/>
      <c r="EA224" s="69"/>
      <c r="EB224" s="69"/>
      <c r="EC224" s="69"/>
      <c r="ED224" s="69"/>
      <c r="EE224" s="69"/>
      <c r="EF224" s="69"/>
      <c r="EG224" s="69"/>
      <c r="EH224" s="69" t="n">
        <f aca="false">SUM(I224:L224)</f>
        <v>19</v>
      </c>
      <c r="EI224" s="69" t="n">
        <f aca="false">SUMIF($N$3:$EG$3,"=TF",$N224:$EG224)</f>
        <v>120</v>
      </c>
      <c r="EJ224" s="69" t="n">
        <f aca="false">IF($B224=$B225,"",SUMIF($B$5:$B$287,$B224,$EI$5:$EI$287))</f>
        <v>310</v>
      </c>
      <c r="EK224" s="59" t="n">
        <f aca="false">IF(SUMIF($B$5:$B$287,$B224,$EI$5:$EI$287)=0,"", EI224/SUMIF($B$5:$B$287,$B224,$EI$5:$EI$287))</f>
        <v>0.387096774193548</v>
      </c>
      <c r="EL224" s="60" t="n">
        <f aca="false">IF(EH224=0, "", EI224/EH224)</f>
        <v>6.31578947368421</v>
      </c>
      <c r="EM224" s="68" t="str">
        <f aca="false">B224</f>
        <v>Sacramento</v>
      </c>
      <c r="EN224" s="68" t="n">
        <f aca="false">EN223+1</f>
        <v>23</v>
      </c>
      <c r="EP224" s="68" t="s">
        <v>644</v>
      </c>
      <c r="ER224" s="69" t="n">
        <f aca="false">SUMIF($A$3:$EG$3,"=TN",$A224:$EG224)</f>
        <v>29</v>
      </c>
      <c r="ES224" s="69" t="n">
        <f aca="false">M224</f>
        <v>19</v>
      </c>
      <c r="ET224" s="69" t="n">
        <f aca="false">SUMIF($A$3:$EG$3,"=TE",$A224:$EG224)</f>
        <v>145</v>
      </c>
      <c r="EU224" s="69" t="n">
        <f aca="false">SUMIF($A$3:$EG$3,"=TH",$A224:$EG224)</f>
        <v>134</v>
      </c>
      <c r="EV224" s="69" t="n">
        <f aca="false">SUMIF($A$3:$EG$3,"=TF",$A224:$EG224)</f>
        <v>120</v>
      </c>
      <c r="XEG224" s="0"/>
      <c r="XEH224" s="0"/>
      <c r="XEI224" s="0"/>
      <c r="XEJ224" s="0"/>
      <c r="XEK224" s="0"/>
      <c r="XEL224" s="0"/>
      <c r="XEM224" s="0"/>
      <c r="XEN224" s="0"/>
      <c r="XEO224" s="0"/>
      <c r="XEP224" s="0"/>
      <c r="XEQ224" s="0"/>
      <c r="XER224" s="0"/>
      <c r="XES224" s="0"/>
      <c r="XET224" s="0"/>
      <c r="XEU224" s="0"/>
      <c r="XEV224" s="0"/>
      <c r="XEW224" s="0"/>
      <c r="XEX224" s="0"/>
      <c r="XEY224" s="0"/>
      <c r="XEZ224" s="0"/>
      <c r="XFA224" s="0"/>
      <c r="XFB224" s="0"/>
      <c r="XFC224" s="0"/>
      <c r="XFD224" s="70"/>
    </row>
    <row r="225" s="72" customFormat="true" ht="15" hidden="false" customHeight="false" outlineLevel="0" collapsed="false">
      <c r="A225" s="71" t="n">
        <f aca="false">A224+1</f>
        <v>221</v>
      </c>
      <c r="B225" s="72" t="s">
        <v>645</v>
      </c>
      <c r="C225" s="72" t="s">
        <v>646</v>
      </c>
      <c r="D225" s="72" t="s">
        <v>521</v>
      </c>
      <c r="E225" s="72" t="s">
        <v>522</v>
      </c>
      <c r="F225" s="72" t="s">
        <v>217</v>
      </c>
      <c r="J225" s="73"/>
      <c r="K225" s="73" t="n">
        <v>15</v>
      </c>
      <c r="L225" s="73"/>
      <c r="M225" s="73" t="n">
        <f aca="false">SUM(J225:L225)</f>
        <v>15</v>
      </c>
      <c r="N225" s="73" t="n">
        <f aca="false">R225+V225+Z225</f>
        <v>0</v>
      </c>
      <c r="O225" s="73" t="n">
        <f aca="false">S225+W225+AA225</f>
        <v>0</v>
      </c>
      <c r="P225" s="73" t="n">
        <f aca="false">T225+X225+AB225</f>
        <v>0</v>
      </c>
      <c r="Q225" s="73" t="n">
        <f aca="false">U225+Y225+AC225</f>
        <v>0</v>
      </c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 t="n">
        <v>4</v>
      </c>
      <c r="CE225" s="73" t="n">
        <v>15</v>
      </c>
      <c r="CF225" s="73" t="n">
        <v>11</v>
      </c>
      <c r="CG225" s="73" t="n">
        <v>11</v>
      </c>
      <c r="CH225" s="73"/>
      <c r="CI225" s="73"/>
      <c r="CJ225" s="73"/>
      <c r="CK225" s="73"/>
      <c r="CL225" s="73"/>
      <c r="CM225" s="73"/>
      <c r="CN225" s="73"/>
      <c r="CO225" s="73"/>
      <c r="CP225" s="73"/>
      <c r="CQ225" s="73"/>
      <c r="CR225" s="73"/>
      <c r="CS225" s="73"/>
      <c r="CT225" s="73"/>
      <c r="CU225" s="73"/>
      <c r="CV225" s="73"/>
      <c r="CW225" s="73"/>
      <c r="CX225" s="73"/>
      <c r="CY225" s="73"/>
      <c r="CZ225" s="73"/>
      <c r="DA225" s="73"/>
      <c r="DB225" s="73"/>
      <c r="DC225" s="73"/>
      <c r="DD225" s="73"/>
      <c r="DE225" s="73"/>
      <c r="DF225" s="73"/>
      <c r="DG225" s="73"/>
      <c r="DH225" s="73"/>
      <c r="DI225" s="73"/>
      <c r="DJ225" s="73"/>
      <c r="DK225" s="73"/>
      <c r="DL225" s="73"/>
      <c r="DM225" s="73"/>
      <c r="DN225" s="73" t="n">
        <v>20</v>
      </c>
      <c r="DO225" s="73" t="n">
        <v>89</v>
      </c>
      <c r="DP225" s="73" t="n">
        <v>80</v>
      </c>
      <c r="DQ225" s="73" t="n">
        <v>62</v>
      </c>
      <c r="DR225" s="73"/>
      <c r="DS225" s="73"/>
      <c r="DT225" s="73"/>
      <c r="DU225" s="73"/>
      <c r="DV225" s="73"/>
      <c r="DW225" s="73"/>
      <c r="DX225" s="73"/>
      <c r="DY225" s="73"/>
      <c r="DZ225" s="73"/>
      <c r="EA225" s="73"/>
      <c r="EB225" s="73"/>
      <c r="EC225" s="73"/>
      <c r="ED225" s="73"/>
      <c r="EE225" s="73"/>
      <c r="EF225" s="73"/>
      <c r="EG225" s="73"/>
      <c r="EH225" s="73" t="n">
        <f aca="false">SUM(I225:L225)</f>
        <v>15</v>
      </c>
      <c r="EI225" s="73" t="n">
        <f aca="false">SUMIF($N$3:$EG$3,"=TF",$N225:$EG225)</f>
        <v>73</v>
      </c>
      <c r="EJ225" s="73" t="str">
        <f aca="false">IF($B225=$B226,"",SUMIF($B$5:$B$287,$B225,$EI$5:$EI$287))</f>
        <v/>
      </c>
      <c r="EK225" s="59" t="n">
        <f aca="false">IF(SUMIF($B$5:$B$287,$B225,$EI$5:$EI$287)=0,"", EI225/SUMIF($B$5:$B$287,$B225,$EI$5:$EI$287))</f>
        <v>0.316017316017316</v>
      </c>
      <c r="EL225" s="60" t="n">
        <f aca="false">IF(EH225=0, "", EI225/EH225)</f>
        <v>4.86666666666667</v>
      </c>
      <c r="EM225" s="72" t="str">
        <f aca="false">B225</f>
        <v>San Bernardino</v>
      </c>
      <c r="EN225" s="72" t="n">
        <f aca="false">EN224+1</f>
        <v>24</v>
      </c>
      <c r="ER225" s="73" t="n">
        <f aca="false">SUMIF($A$3:$EG$3,"=TN",$A225:$EG225)</f>
        <v>24</v>
      </c>
      <c r="ES225" s="73" t="n">
        <f aca="false">M225</f>
        <v>15</v>
      </c>
      <c r="ET225" s="73" t="n">
        <f aca="false">SUMIF($A$3:$EG$3,"=TE",$A225:$EG225)</f>
        <v>104</v>
      </c>
      <c r="EU225" s="73" t="n">
        <f aca="false">SUMIF($A$3:$EG$3,"=TH",$A225:$EG225)</f>
        <v>91</v>
      </c>
      <c r="EV225" s="73" t="n">
        <f aca="false">SUMIF($A$3:$EG$3,"=TF",$A225:$EG225)</f>
        <v>73</v>
      </c>
      <c r="XEG225" s="0"/>
      <c r="XEH225" s="0"/>
      <c r="XEI225" s="0"/>
      <c r="XEJ225" s="0"/>
      <c r="XEK225" s="0"/>
      <c r="XEL225" s="0"/>
      <c r="XEM225" s="0"/>
      <c r="XEN225" s="0"/>
      <c r="XEO225" s="0"/>
      <c r="XEP225" s="0"/>
      <c r="XEQ225" s="0"/>
      <c r="XER225" s="0"/>
      <c r="XES225" s="0"/>
      <c r="XET225" s="0"/>
      <c r="XEU225" s="0"/>
      <c r="XEV225" s="0"/>
      <c r="XEW225" s="0"/>
      <c r="XEX225" s="0"/>
      <c r="XEY225" s="0"/>
      <c r="XEZ225" s="0"/>
      <c r="XFA225" s="0"/>
      <c r="XFB225" s="0"/>
      <c r="XFC225" s="0"/>
      <c r="XFD225" s="74"/>
    </row>
    <row r="226" s="68" customFormat="true" ht="15" hidden="false" customHeight="false" outlineLevel="0" collapsed="false">
      <c r="A226" s="67" t="n">
        <f aca="false">A225+1</f>
        <v>222</v>
      </c>
      <c r="B226" s="68" t="s">
        <v>645</v>
      </c>
      <c r="C226" s="68" t="s">
        <v>647</v>
      </c>
      <c r="D226" s="68" t="s">
        <v>542</v>
      </c>
      <c r="E226" s="68" t="s">
        <v>543</v>
      </c>
      <c r="J226" s="69"/>
      <c r="K226" s="69" t="n">
        <v>7</v>
      </c>
      <c r="L226" s="69"/>
      <c r="M226" s="69" t="n">
        <f aca="false">SUM(J226:L226)</f>
        <v>7</v>
      </c>
      <c r="N226" s="69" t="n">
        <f aca="false">R226+V226+Z226</f>
        <v>10</v>
      </c>
      <c r="O226" s="69" t="n">
        <f aca="false">S226+W226+AA226</f>
        <v>44</v>
      </c>
      <c r="P226" s="69" t="n">
        <f aca="false">T226+X226+AB226</f>
        <v>41</v>
      </c>
      <c r="Q226" s="69" t="n">
        <f aca="false">U226+Y226+AC226</f>
        <v>34</v>
      </c>
      <c r="R226" s="69" t="n">
        <v>6</v>
      </c>
      <c r="S226" s="69" t="n">
        <v>27</v>
      </c>
      <c r="T226" s="69" t="n">
        <v>25</v>
      </c>
      <c r="U226" s="69" t="n">
        <v>21</v>
      </c>
      <c r="V226" s="69" t="n">
        <v>4</v>
      </c>
      <c r="W226" s="69" t="n">
        <v>17</v>
      </c>
      <c r="X226" s="69" t="n">
        <v>16</v>
      </c>
      <c r="Y226" s="69" t="n">
        <v>13</v>
      </c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T226" s="69"/>
      <c r="AU226" s="69"/>
      <c r="AV226" s="69"/>
      <c r="AW226" s="69"/>
      <c r="AX226" s="69"/>
      <c r="AY226" s="69"/>
      <c r="AZ226" s="69"/>
      <c r="BA226" s="69"/>
      <c r="BB226" s="69"/>
      <c r="BC226" s="69"/>
      <c r="BD226" s="69"/>
      <c r="BE226" s="69"/>
      <c r="BF226" s="69"/>
      <c r="BG226" s="69"/>
      <c r="BH226" s="69"/>
      <c r="BI226" s="69"/>
      <c r="BJ226" s="69"/>
      <c r="BK226" s="69"/>
      <c r="BL226" s="69"/>
      <c r="BM226" s="69"/>
      <c r="BN226" s="69"/>
      <c r="BO226" s="69"/>
      <c r="BP226" s="69"/>
      <c r="BQ226" s="69"/>
      <c r="BR226" s="69"/>
      <c r="BS226" s="69"/>
      <c r="BT226" s="69"/>
      <c r="BU226" s="69"/>
      <c r="BV226" s="69"/>
      <c r="BW226" s="69"/>
      <c r="BX226" s="69"/>
      <c r="BY226" s="69"/>
      <c r="BZ226" s="69"/>
      <c r="CA226" s="69"/>
      <c r="CB226" s="69"/>
      <c r="CC226" s="69"/>
      <c r="CD226" s="69"/>
      <c r="CE226" s="69"/>
      <c r="CF226" s="69"/>
      <c r="CG226" s="69"/>
      <c r="CH226" s="69"/>
      <c r="CI226" s="69"/>
      <c r="CJ226" s="69"/>
      <c r="CK226" s="69"/>
      <c r="CL226" s="69"/>
      <c r="CM226" s="69"/>
      <c r="CN226" s="69"/>
      <c r="CO226" s="69"/>
      <c r="CP226" s="69"/>
      <c r="CQ226" s="69"/>
      <c r="CR226" s="69"/>
      <c r="CS226" s="69"/>
      <c r="CT226" s="69"/>
      <c r="CU226" s="69"/>
      <c r="CV226" s="69"/>
      <c r="CW226" s="69"/>
      <c r="CX226" s="69"/>
      <c r="CY226" s="69"/>
      <c r="CZ226" s="69"/>
      <c r="DA226" s="69"/>
      <c r="DB226" s="69"/>
      <c r="DC226" s="69"/>
      <c r="DD226" s="69"/>
      <c r="DE226" s="69"/>
      <c r="DF226" s="69"/>
      <c r="DG226" s="69"/>
      <c r="DH226" s="69"/>
      <c r="DI226" s="69"/>
      <c r="DJ226" s="69"/>
      <c r="DK226" s="69"/>
      <c r="DL226" s="69"/>
      <c r="DM226" s="69"/>
      <c r="DN226" s="69"/>
      <c r="DO226" s="69"/>
      <c r="DP226" s="69"/>
      <c r="DQ226" s="69"/>
      <c r="DR226" s="69"/>
      <c r="DS226" s="69"/>
      <c r="DT226" s="69"/>
      <c r="DU226" s="69"/>
      <c r="DV226" s="69"/>
      <c r="DW226" s="69"/>
      <c r="DX226" s="69"/>
      <c r="DY226" s="69"/>
      <c r="DZ226" s="69"/>
      <c r="EA226" s="69"/>
      <c r="EB226" s="69"/>
      <c r="EC226" s="69"/>
      <c r="ED226" s="69"/>
      <c r="EE226" s="69"/>
      <c r="EF226" s="69"/>
      <c r="EG226" s="69"/>
      <c r="EH226" s="69" t="n">
        <f aca="false">SUM(I226:L226)</f>
        <v>7</v>
      </c>
      <c r="EI226" s="69" t="n">
        <f aca="false">SUMIF($N$3:$EG$3,"=TF",$N226:$EG226)</f>
        <v>34</v>
      </c>
      <c r="EJ226" s="69" t="str">
        <f aca="false">IF($B226=$B227,"",SUMIF($B$5:$B$287,$B226,$EI$5:$EI$287))</f>
        <v/>
      </c>
      <c r="EK226" s="59" t="n">
        <f aca="false">IF(SUMIF($B$5:$B$287,$B226,$EI$5:$EI$287)=0,"", EI226/SUMIF($B$5:$B$287,$B226,$EI$5:$EI$287))</f>
        <v>0.147186147186147</v>
      </c>
      <c r="EL226" s="60" t="n">
        <f aca="false">IF(EH226=0, "", EI226/EH226)</f>
        <v>4.85714285714286</v>
      </c>
      <c r="EM226" s="68" t="str">
        <f aca="false">B226</f>
        <v>San Bernardino</v>
      </c>
      <c r="EN226" s="68" t="n">
        <f aca="false">EN225+1</f>
        <v>25</v>
      </c>
      <c r="ER226" s="69" t="n">
        <f aca="false">SUMIF($A$3:$EG$3,"=TN",$A226:$EG226)</f>
        <v>10</v>
      </c>
      <c r="ES226" s="69" t="n">
        <f aca="false">M226</f>
        <v>7</v>
      </c>
      <c r="ET226" s="69" t="n">
        <f aca="false">SUMIF($A$3:$EG$3,"=TE",$A226:$EG226)</f>
        <v>44</v>
      </c>
      <c r="EU226" s="69" t="n">
        <f aca="false">SUMIF($A$3:$EG$3,"=TH",$A226:$EG226)</f>
        <v>41</v>
      </c>
      <c r="EV226" s="69" t="n">
        <f aca="false">SUMIF($A$3:$EG$3,"=TF",$A226:$EG226)</f>
        <v>34</v>
      </c>
      <c r="XEG226" s="0"/>
      <c r="XEH226" s="0"/>
      <c r="XEI226" s="0"/>
      <c r="XEJ226" s="0"/>
      <c r="XEK226" s="0"/>
      <c r="XEL226" s="0"/>
      <c r="XEM226" s="0"/>
      <c r="XEN226" s="0"/>
      <c r="XEO226" s="0"/>
      <c r="XEP226" s="0"/>
      <c r="XEQ226" s="0"/>
      <c r="XER226" s="0"/>
      <c r="XES226" s="0"/>
      <c r="XET226" s="0"/>
      <c r="XEU226" s="0"/>
      <c r="XEV226" s="0"/>
      <c r="XEW226" s="0"/>
      <c r="XEX226" s="0"/>
      <c r="XEY226" s="0"/>
      <c r="XEZ226" s="0"/>
      <c r="XFA226" s="0"/>
      <c r="XFB226" s="0"/>
      <c r="XFC226" s="0"/>
      <c r="XFD226" s="70"/>
    </row>
    <row r="227" s="72" customFormat="true" ht="15" hidden="false" customHeight="false" outlineLevel="0" collapsed="false">
      <c r="A227" s="71" t="n">
        <f aca="false">A226+1</f>
        <v>223</v>
      </c>
      <c r="B227" s="72" t="s">
        <v>645</v>
      </c>
      <c r="C227" s="72" t="s">
        <v>648</v>
      </c>
      <c r="D227" s="72" t="s">
        <v>521</v>
      </c>
      <c r="E227" s="72" t="s">
        <v>522</v>
      </c>
      <c r="F227" s="72" t="s">
        <v>649</v>
      </c>
      <c r="J227" s="73"/>
      <c r="K227" s="73" t="n">
        <v>29</v>
      </c>
      <c r="L227" s="73"/>
      <c r="M227" s="73" t="n">
        <f aca="false">SUM(J227:L227)</f>
        <v>29</v>
      </c>
      <c r="N227" s="73" t="n">
        <f aca="false">R227+V227+Z227</f>
        <v>8</v>
      </c>
      <c r="O227" s="73" t="n">
        <f aca="false">S227+W227+AA227</f>
        <v>26</v>
      </c>
      <c r="P227" s="73" t="n">
        <f aca="false">T227+X227+AB227</f>
        <v>19</v>
      </c>
      <c r="Q227" s="73" t="n">
        <f aca="false">U227+Y227+AC227</f>
        <v>19</v>
      </c>
      <c r="R227" s="73" t="n">
        <v>5</v>
      </c>
      <c r="S227" s="73" t="n">
        <v>17</v>
      </c>
      <c r="T227" s="73" t="n">
        <v>13</v>
      </c>
      <c r="U227" s="73" t="n">
        <v>13</v>
      </c>
      <c r="V227" s="73" t="n">
        <v>3</v>
      </c>
      <c r="W227" s="73" t="n">
        <v>9</v>
      </c>
      <c r="X227" s="73" t="n">
        <v>6</v>
      </c>
      <c r="Y227" s="73" t="n">
        <v>6</v>
      </c>
      <c r="Z227" s="73" t="n">
        <v>0</v>
      </c>
      <c r="AA227" s="73" t="n">
        <v>0</v>
      </c>
      <c r="AB227" s="73" t="n">
        <v>0</v>
      </c>
      <c r="AC227" s="73" t="n">
        <v>0</v>
      </c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73"/>
      <c r="BN227" s="73"/>
      <c r="BO227" s="73"/>
      <c r="BP227" s="73"/>
      <c r="BQ227" s="73"/>
      <c r="BR227" s="73"/>
      <c r="BS227" s="73"/>
      <c r="BT227" s="73"/>
      <c r="BU227" s="73"/>
      <c r="BV227" s="73"/>
      <c r="BW227" s="73"/>
      <c r="BX227" s="73"/>
      <c r="BY227" s="73"/>
      <c r="BZ227" s="73"/>
      <c r="CA227" s="73"/>
      <c r="CB227" s="73"/>
      <c r="CC227" s="73"/>
      <c r="CD227" s="73"/>
      <c r="CE227" s="73"/>
      <c r="CF227" s="73"/>
      <c r="CG227" s="73"/>
      <c r="CH227" s="73"/>
      <c r="CI227" s="73"/>
      <c r="CJ227" s="73"/>
      <c r="CK227" s="73"/>
      <c r="CL227" s="73"/>
      <c r="CM227" s="73"/>
      <c r="CN227" s="73"/>
      <c r="CO227" s="73"/>
      <c r="CP227" s="73"/>
      <c r="CQ227" s="73"/>
      <c r="CR227" s="73"/>
      <c r="CS227" s="73"/>
      <c r="CT227" s="73"/>
      <c r="CU227" s="73"/>
      <c r="CV227" s="73"/>
      <c r="CW227" s="73"/>
      <c r="CX227" s="73"/>
      <c r="CY227" s="73"/>
      <c r="CZ227" s="73"/>
      <c r="DA227" s="73"/>
      <c r="DB227" s="73"/>
      <c r="DC227" s="73"/>
      <c r="DD227" s="73"/>
      <c r="DE227" s="73"/>
      <c r="DF227" s="73"/>
      <c r="DG227" s="73"/>
      <c r="DH227" s="73"/>
      <c r="DI227" s="73"/>
      <c r="DJ227" s="73"/>
      <c r="DK227" s="73"/>
      <c r="DL227" s="73"/>
      <c r="DM227" s="73"/>
      <c r="DN227" s="73" t="n">
        <v>30</v>
      </c>
      <c r="DO227" s="73" t="n">
        <v>84</v>
      </c>
      <c r="DP227" s="73" t="n">
        <v>75</v>
      </c>
      <c r="DQ227" s="73" t="n">
        <v>67</v>
      </c>
      <c r="DR227" s="73"/>
      <c r="DS227" s="73"/>
      <c r="DT227" s="73"/>
      <c r="DU227" s="73"/>
      <c r="DV227" s="73"/>
      <c r="DW227" s="73"/>
      <c r="DX227" s="73"/>
      <c r="DY227" s="73"/>
      <c r="DZ227" s="73"/>
      <c r="EA227" s="73"/>
      <c r="EB227" s="73"/>
      <c r="EC227" s="73"/>
      <c r="ED227" s="73" t="n">
        <v>5</v>
      </c>
      <c r="EE227" s="73" t="n">
        <v>65</v>
      </c>
      <c r="EF227" s="73" t="n">
        <v>38</v>
      </c>
      <c r="EG227" s="73" t="n">
        <v>38</v>
      </c>
      <c r="EH227" s="73" t="n">
        <f aca="false">SUM(I227:L227)</f>
        <v>29</v>
      </c>
      <c r="EI227" s="73" t="n">
        <f aca="false">SUMIF($N$3:$EG$3,"=TF",$N227:$EG227)</f>
        <v>124</v>
      </c>
      <c r="EJ227" s="73" t="n">
        <f aca="false">IF($B227=$B229,"",SUMIF($B$5:$B$287,$B227,$EI$5:$EI$287))</f>
        <v>231</v>
      </c>
      <c r="EK227" s="59" t="n">
        <f aca="false">IF(SUMIF($B$5:$B$287,$B227,$EI$5:$EI$287)=0,"", EI227/SUMIF($B$5:$B$287,$B227,$EI$5:$EI$287))</f>
        <v>0.536796536796537</v>
      </c>
      <c r="EL227" s="60" t="n">
        <f aca="false">IF(EH227=0, "", EI227/EH227)</f>
        <v>4.27586206896552</v>
      </c>
      <c r="EM227" s="72" t="str">
        <f aca="false">B227</f>
        <v>San Bernardino</v>
      </c>
      <c r="EN227" s="72" t="n">
        <f aca="false">EN226+1</f>
        <v>26</v>
      </c>
      <c r="ER227" s="73" t="n">
        <f aca="false">SUMIF($A$3:$EG$3,"=TN",$A227:$EG227)</f>
        <v>43</v>
      </c>
      <c r="ES227" s="73" t="n">
        <f aca="false">M227</f>
        <v>29</v>
      </c>
      <c r="ET227" s="73" t="n">
        <f aca="false">SUMIF($A$3:$EG$3,"=TE",$A227:$EG227)</f>
        <v>175</v>
      </c>
      <c r="EU227" s="73" t="n">
        <f aca="false">SUMIF($A$3:$EG$3,"=TH",$A227:$EG227)</f>
        <v>132</v>
      </c>
      <c r="EV227" s="73" t="n">
        <f aca="false">SUMIF($A$3:$EG$3,"=TF",$A227:$EG227)</f>
        <v>124</v>
      </c>
      <c r="XEG227" s="0"/>
      <c r="XEH227" s="0"/>
      <c r="XEI227" s="0"/>
      <c r="XEJ227" s="0"/>
      <c r="XEK227" s="0"/>
      <c r="XEL227" s="0"/>
      <c r="XEM227" s="0"/>
      <c r="XEN227" s="0"/>
      <c r="XEO227" s="0"/>
      <c r="XEP227" s="0"/>
      <c r="XEQ227" s="0"/>
      <c r="XER227" s="0"/>
      <c r="XES227" s="0"/>
      <c r="XET227" s="0"/>
      <c r="XEU227" s="0"/>
      <c r="XEV227" s="0"/>
      <c r="XEW227" s="0"/>
      <c r="XEX227" s="0"/>
      <c r="XEY227" s="0"/>
      <c r="XEZ227" s="0"/>
      <c r="XFA227" s="0"/>
      <c r="XFB227" s="0"/>
      <c r="XFC227" s="0"/>
      <c r="XFD227" s="74"/>
    </row>
    <row r="228" s="68" customFormat="true" ht="15" hidden="false" customHeight="false" outlineLevel="0" collapsed="false">
      <c r="A228" s="67" t="n">
        <f aca="false">A227+1</f>
        <v>224</v>
      </c>
      <c r="B228" s="68" t="s">
        <v>650</v>
      </c>
      <c r="C228" s="68" t="s">
        <v>651</v>
      </c>
      <c r="D228" s="68" t="s">
        <v>652</v>
      </c>
      <c r="E228" s="68" t="s">
        <v>653</v>
      </c>
      <c r="F228" s="68" t="s">
        <v>654</v>
      </c>
      <c r="G228" s="68" t="s">
        <v>655</v>
      </c>
      <c r="J228" s="69"/>
      <c r="K228" s="69" t="n">
        <v>13</v>
      </c>
      <c r="L228" s="69"/>
      <c r="M228" s="69" t="n">
        <f aca="false">SUM(J228:L228)</f>
        <v>13</v>
      </c>
      <c r="N228" s="69" t="n">
        <f aca="false">R228+V228+Z228</f>
        <v>20</v>
      </c>
      <c r="O228" s="69" t="n">
        <f aca="false">S228+W228+AA228</f>
        <v>95</v>
      </c>
      <c r="P228" s="69" t="n">
        <f aca="false">T228+X228+AB228</f>
        <v>73</v>
      </c>
      <c r="Q228" s="69" t="n">
        <f aca="false">U228+Y228+AC228</f>
        <v>46</v>
      </c>
      <c r="R228" s="69" t="n">
        <v>12</v>
      </c>
      <c r="S228" s="69" t="n">
        <v>65</v>
      </c>
      <c r="T228" s="69" t="n">
        <v>48</v>
      </c>
      <c r="U228" s="69" t="n">
        <v>22</v>
      </c>
      <c r="V228" s="69" t="n">
        <v>8</v>
      </c>
      <c r="W228" s="69" t="n">
        <v>30</v>
      </c>
      <c r="X228" s="69" t="n">
        <v>25</v>
      </c>
      <c r="Y228" s="69" t="n">
        <v>24</v>
      </c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69"/>
      <c r="AN228" s="69"/>
      <c r="AO228" s="69"/>
      <c r="AP228" s="69"/>
      <c r="AQ228" s="69"/>
      <c r="AR228" s="69"/>
      <c r="AS228" s="69"/>
      <c r="AT228" s="69"/>
      <c r="AU228" s="69"/>
      <c r="AV228" s="69"/>
      <c r="AW228" s="69"/>
      <c r="AX228" s="69"/>
      <c r="AY228" s="69"/>
      <c r="AZ228" s="69"/>
      <c r="BA228" s="69"/>
      <c r="BB228" s="69"/>
      <c r="BC228" s="69"/>
      <c r="BD228" s="69"/>
      <c r="BE228" s="69"/>
      <c r="BF228" s="69"/>
      <c r="BG228" s="69"/>
      <c r="BH228" s="69"/>
      <c r="BI228" s="69"/>
      <c r="BJ228" s="69"/>
      <c r="BK228" s="69"/>
      <c r="BL228" s="69"/>
      <c r="BM228" s="69"/>
      <c r="BN228" s="69"/>
      <c r="BO228" s="69"/>
      <c r="BP228" s="69"/>
      <c r="BQ228" s="69"/>
      <c r="BR228" s="69"/>
      <c r="BS228" s="69"/>
      <c r="BT228" s="69"/>
      <c r="BU228" s="69"/>
      <c r="BV228" s="69"/>
      <c r="BW228" s="69"/>
      <c r="BX228" s="69"/>
      <c r="BY228" s="69"/>
      <c r="BZ228" s="69"/>
      <c r="CA228" s="69"/>
      <c r="CB228" s="69"/>
      <c r="CC228" s="69"/>
      <c r="CD228" s="69"/>
      <c r="CE228" s="69"/>
      <c r="CF228" s="69"/>
      <c r="CG228" s="69"/>
      <c r="CH228" s="69"/>
      <c r="CI228" s="69"/>
      <c r="CJ228" s="69"/>
      <c r="CK228" s="69"/>
      <c r="CL228" s="69"/>
      <c r="CM228" s="69"/>
      <c r="CN228" s="69"/>
      <c r="CO228" s="69"/>
      <c r="CP228" s="69"/>
      <c r="CQ228" s="69"/>
      <c r="CR228" s="69"/>
      <c r="CS228" s="69"/>
      <c r="CT228" s="69"/>
      <c r="CU228" s="69"/>
      <c r="CV228" s="69"/>
      <c r="CW228" s="69"/>
      <c r="CX228" s="69"/>
      <c r="CY228" s="69"/>
      <c r="CZ228" s="69"/>
      <c r="DA228" s="69"/>
      <c r="DB228" s="69"/>
      <c r="DC228" s="69"/>
      <c r="DD228" s="69"/>
      <c r="DE228" s="69"/>
      <c r="DF228" s="69"/>
      <c r="DG228" s="69"/>
      <c r="DH228" s="69"/>
      <c r="DI228" s="69"/>
      <c r="DJ228" s="69"/>
      <c r="DK228" s="69"/>
      <c r="DL228" s="69"/>
      <c r="DM228" s="69"/>
      <c r="DN228" s="69"/>
      <c r="DO228" s="69"/>
      <c r="DP228" s="69"/>
      <c r="DQ228" s="69"/>
      <c r="DR228" s="69"/>
      <c r="DS228" s="69"/>
      <c r="DT228" s="69"/>
      <c r="DU228" s="69"/>
      <c r="DV228" s="69"/>
      <c r="DW228" s="69"/>
      <c r="DX228" s="69"/>
      <c r="DY228" s="69"/>
      <c r="DZ228" s="69"/>
      <c r="EA228" s="69"/>
      <c r="EB228" s="69"/>
      <c r="EC228" s="69"/>
      <c r="ED228" s="69"/>
      <c r="EE228" s="69"/>
      <c r="EF228" s="69"/>
      <c r="EG228" s="69"/>
      <c r="EH228" s="69" t="n">
        <f aca="false">SUM(I228:L228)</f>
        <v>13</v>
      </c>
      <c r="EI228" s="69" t="n">
        <f aca="false">SUMIF($N$3:$EG$3,"=TF",$N228:$EG228)</f>
        <v>46</v>
      </c>
      <c r="EJ228" s="69" t="str">
        <f aca="false">IF($B228=$B229,"",SUMIF($B$5:$B$287,$B228,$EI$5:$EI$287))</f>
        <v/>
      </c>
      <c r="EK228" s="59" t="n">
        <f aca="false">IF(SUMIF($B$5:$B$287,$B228,$EI$5:$EI$287)=0,"", EI228/SUMIF($B$5:$B$287,$B228,$EI$5:$EI$287))</f>
        <v>0.92</v>
      </c>
      <c r="EL228" s="60" t="n">
        <f aca="false">IF(EH228=0, "", EI228/EH228)</f>
        <v>3.53846153846154</v>
      </c>
      <c r="EM228" s="68" t="str">
        <f aca="false">B228</f>
        <v>San Diego</v>
      </c>
      <c r="EN228" s="68" t="n">
        <f aca="false">EN227+1</f>
        <v>27</v>
      </c>
      <c r="EP228" s="68" t="s">
        <v>656</v>
      </c>
      <c r="ER228" s="69" t="n">
        <f aca="false">SUMIF($A$3:$EG$3,"=TN",$A228:$EG228)</f>
        <v>20</v>
      </c>
      <c r="ES228" s="69" t="n">
        <f aca="false">M228</f>
        <v>13</v>
      </c>
      <c r="ET228" s="69" t="n">
        <f aca="false">SUMIF($A$3:$EG$3,"=TE",$A228:$EG228)</f>
        <v>95</v>
      </c>
      <c r="EU228" s="69" t="n">
        <f aca="false">SUMIF($A$3:$EG$3,"=TH",$A228:$EG228)</f>
        <v>73</v>
      </c>
      <c r="EV228" s="69" t="n">
        <f aca="false">SUMIF($A$3:$EG$3,"=TF",$A228:$EG228)</f>
        <v>46</v>
      </c>
      <c r="XEG228" s="0"/>
      <c r="XEH228" s="0"/>
      <c r="XEI228" s="0"/>
      <c r="XEJ228" s="0"/>
      <c r="XEK228" s="0"/>
      <c r="XEL228" s="0"/>
      <c r="XEM228" s="0"/>
      <c r="XEN228" s="0"/>
      <c r="XEO228" s="0"/>
      <c r="XEP228" s="0"/>
      <c r="XEQ228" s="0"/>
      <c r="XER228" s="0"/>
      <c r="XES228" s="0"/>
      <c r="XET228" s="0"/>
      <c r="XEU228" s="0"/>
      <c r="XEV228" s="0"/>
      <c r="XEW228" s="0"/>
      <c r="XEX228" s="0"/>
      <c r="XEY228" s="0"/>
      <c r="XEZ228" s="0"/>
      <c r="XFA228" s="0"/>
      <c r="XFB228" s="0"/>
      <c r="XFC228" s="0"/>
      <c r="XFD228" s="70"/>
    </row>
    <row r="229" s="72" customFormat="true" ht="15" hidden="false" customHeight="false" outlineLevel="0" collapsed="false">
      <c r="A229" s="71" t="n">
        <f aca="false">A228+1</f>
        <v>225</v>
      </c>
      <c r="B229" s="72" t="s">
        <v>650</v>
      </c>
      <c r="C229" s="72" t="s">
        <v>657</v>
      </c>
      <c r="D229" s="72" t="s">
        <v>658</v>
      </c>
      <c r="E229" s="72" t="s">
        <v>659</v>
      </c>
      <c r="F229" s="72" t="s">
        <v>660</v>
      </c>
      <c r="G229" s="72" t="s">
        <v>661</v>
      </c>
      <c r="J229" s="73"/>
      <c r="K229" s="73" t="n">
        <v>3</v>
      </c>
      <c r="L229" s="73"/>
      <c r="M229" s="73" t="n">
        <f aca="false">SUM(J229:L229)</f>
        <v>3</v>
      </c>
      <c r="N229" s="73" t="n">
        <f aca="false">R229+V229+Z229</f>
        <v>2</v>
      </c>
      <c r="O229" s="73" t="n">
        <f aca="false">S229+W229+AA229</f>
        <v>8</v>
      </c>
      <c r="P229" s="73" t="n">
        <f aca="false">T229+X229+AB229</f>
        <v>7</v>
      </c>
      <c r="Q229" s="73" t="n">
        <f aca="false">U229+Y229+AC229</f>
        <v>4</v>
      </c>
      <c r="R229" s="73" t="n">
        <v>1</v>
      </c>
      <c r="S229" s="73" t="n">
        <v>4</v>
      </c>
      <c r="T229" s="73" t="n">
        <v>4</v>
      </c>
      <c r="U229" s="73" t="n">
        <v>4</v>
      </c>
      <c r="V229" s="73" t="n">
        <v>1</v>
      </c>
      <c r="W229" s="73" t="n">
        <v>4</v>
      </c>
      <c r="X229" s="73" t="n">
        <v>3</v>
      </c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U229" s="73"/>
      <c r="AV229" s="73"/>
      <c r="AW229" s="73"/>
      <c r="AX229" s="73"/>
      <c r="AY229" s="73"/>
      <c r="AZ229" s="73"/>
      <c r="BA229" s="73"/>
      <c r="BB229" s="73"/>
      <c r="BC229" s="73"/>
      <c r="BD229" s="73"/>
      <c r="BE229" s="73"/>
      <c r="BF229" s="73"/>
      <c r="BG229" s="73"/>
      <c r="BH229" s="73"/>
      <c r="BI229" s="73"/>
      <c r="BJ229" s="73"/>
      <c r="BK229" s="73"/>
      <c r="BL229" s="73"/>
      <c r="BM229" s="73"/>
      <c r="BN229" s="73"/>
      <c r="BO229" s="73"/>
      <c r="BP229" s="73"/>
      <c r="BQ229" s="73"/>
      <c r="BR229" s="73"/>
      <c r="BS229" s="73"/>
      <c r="BT229" s="73"/>
      <c r="BU229" s="73"/>
      <c r="BV229" s="73"/>
      <c r="BW229" s="73"/>
      <c r="BX229" s="73"/>
      <c r="BY229" s="73"/>
      <c r="BZ229" s="73"/>
      <c r="CA229" s="73"/>
      <c r="CB229" s="73"/>
      <c r="CC229" s="73"/>
      <c r="CD229" s="73"/>
      <c r="CE229" s="73"/>
      <c r="CF229" s="73"/>
      <c r="CG229" s="73"/>
      <c r="CH229" s="73"/>
      <c r="CI229" s="73"/>
      <c r="CJ229" s="73"/>
      <c r="CK229" s="73"/>
      <c r="CL229" s="73"/>
      <c r="CM229" s="73"/>
      <c r="CN229" s="73"/>
      <c r="CO229" s="73"/>
      <c r="CP229" s="73"/>
      <c r="CQ229" s="73"/>
      <c r="CR229" s="73"/>
      <c r="CS229" s="73"/>
      <c r="CT229" s="73"/>
      <c r="CU229" s="73"/>
      <c r="CV229" s="73"/>
      <c r="CW229" s="73"/>
      <c r="CX229" s="73"/>
      <c r="CY229" s="73"/>
      <c r="CZ229" s="73"/>
      <c r="DA229" s="73"/>
      <c r="DB229" s="73"/>
      <c r="DC229" s="73"/>
      <c r="DD229" s="73"/>
      <c r="DE229" s="73"/>
      <c r="DF229" s="73"/>
      <c r="DG229" s="73"/>
      <c r="DH229" s="73"/>
      <c r="DI229" s="73"/>
      <c r="DJ229" s="73"/>
      <c r="DK229" s="73"/>
      <c r="DL229" s="73"/>
      <c r="DM229" s="73"/>
      <c r="DN229" s="73"/>
      <c r="DO229" s="73"/>
      <c r="DP229" s="73"/>
      <c r="DQ229" s="73"/>
      <c r="DR229" s="73"/>
      <c r="DS229" s="73"/>
      <c r="DT229" s="73"/>
      <c r="DU229" s="73"/>
      <c r="DV229" s="73"/>
      <c r="DW229" s="73"/>
      <c r="DX229" s="73"/>
      <c r="DY229" s="73"/>
      <c r="DZ229" s="73"/>
      <c r="EA229" s="73"/>
      <c r="EB229" s="73"/>
      <c r="EC229" s="73"/>
      <c r="ED229" s="73"/>
      <c r="EE229" s="73"/>
      <c r="EF229" s="73"/>
      <c r="EG229" s="73"/>
      <c r="EH229" s="73" t="n">
        <f aca="false">SUM(I229:L229)</f>
        <v>3</v>
      </c>
      <c r="EI229" s="73" t="n">
        <f aca="false">SUMIF($N$3:$EG$3,"=TF",$N229:$EG229)</f>
        <v>4</v>
      </c>
      <c r="EJ229" s="73" t="n">
        <f aca="false">IF($B229=$B230,"",SUMIF($B$5:$B$287,$B229,$EI$5:$EI$287))</f>
        <v>50</v>
      </c>
      <c r="EK229" s="59" t="n">
        <f aca="false">IF(SUMIF($B$5:$B$287,$B229,$EI$5:$EI$287)=0,"", EI229/SUMIF($B$5:$B$287,$B229,$EI$5:$EI$287))</f>
        <v>0.08</v>
      </c>
      <c r="EL229" s="60" t="n">
        <f aca="false">IF(EH229=0, "", EI229/EH229)</f>
        <v>1.33333333333333</v>
      </c>
      <c r="EM229" s="72" t="str">
        <f aca="false">B229</f>
        <v>San Diego</v>
      </c>
      <c r="EN229" s="72" t="n">
        <f aca="false">EN228+1</f>
        <v>28</v>
      </c>
      <c r="ER229" s="73" t="n">
        <f aca="false">SUMIF($A$3:$EG$3,"=TN",$A229:$EG229)</f>
        <v>2</v>
      </c>
      <c r="ES229" s="73" t="n">
        <f aca="false">M229</f>
        <v>3</v>
      </c>
      <c r="ET229" s="73" t="n">
        <f aca="false">SUMIF($A$3:$EG$3,"=TE",$A229:$EG229)</f>
        <v>8</v>
      </c>
      <c r="EU229" s="73" t="n">
        <f aca="false">SUMIF($A$3:$EG$3,"=TH",$A229:$EG229)</f>
        <v>7</v>
      </c>
      <c r="EV229" s="73" t="n">
        <f aca="false">SUMIF($A$3:$EG$3,"=TF",$A229:$EG229)</f>
        <v>4</v>
      </c>
      <c r="XEG229" s="0"/>
      <c r="XEH229" s="0"/>
      <c r="XEI229" s="0"/>
      <c r="XEJ229" s="0"/>
      <c r="XEK229" s="0"/>
      <c r="XEL229" s="0"/>
      <c r="XEM229" s="0"/>
      <c r="XEN229" s="0"/>
      <c r="XEO229" s="0"/>
      <c r="XEP229" s="0"/>
      <c r="XEQ229" s="0"/>
      <c r="XER229" s="0"/>
      <c r="XES229" s="0"/>
      <c r="XET229" s="0"/>
      <c r="XEU229" s="0"/>
      <c r="XEV229" s="0"/>
      <c r="XEW229" s="0"/>
      <c r="XEX229" s="0"/>
      <c r="XEY229" s="0"/>
      <c r="XEZ229" s="0"/>
      <c r="XFA229" s="0"/>
      <c r="XFB229" s="0"/>
      <c r="XFC229" s="0"/>
      <c r="XFD229" s="74"/>
    </row>
    <row r="230" s="68" customFormat="true" ht="15" hidden="false" customHeight="false" outlineLevel="0" collapsed="false">
      <c r="A230" s="67" t="n">
        <f aca="false">A229+1</f>
        <v>226</v>
      </c>
      <c r="B230" s="68" t="s">
        <v>662</v>
      </c>
      <c r="C230" s="68" t="s">
        <v>663</v>
      </c>
      <c r="D230" s="68" t="s">
        <v>664</v>
      </c>
      <c r="E230" s="68" t="s">
        <v>665</v>
      </c>
      <c r="J230" s="69" t="n">
        <v>3</v>
      </c>
      <c r="K230" s="69" t="n">
        <v>3</v>
      </c>
      <c r="L230" s="69" t="n">
        <v>1</v>
      </c>
      <c r="M230" s="69" t="n">
        <f aca="false">SUM(J230:L230)</f>
        <v>7</v>
      </c>
      <c r="N230" s="69" t="n">
        <f aca="false">R230+V230+Z230</f>
        <v>3</v>
      </c>
      <c r="O230" s="69" t="n">
        <f aca="false">S230+W230+AA230</f>
        <v>10</v>
      </c>
      <c r="P230" s="69" t="n">
        <f aca="false">T230+X230+AB230</f>
        <v>9</v>
      </c>
      <c r="Q230" s="69" t="n">
        <f aca="false">U230+Y230+AC230</f>
        <v>9</v>
      </c>
      <c r="R230" s="69" t="n">
        <v>3</v>
      </c>
      <c r="S230" s="69" t="n">
        <v>10</v>
      </c>
      <c r="T230" s="69" t="n">
        <v>9</v>
      </c>
      <c r="U230" s="69" t="n">
        <v>9</v>
      </c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69"/>
      <c r="AN230" s="69"/>
      <c r="AO230" s="69"/>
      <c r="AP230" s="69"/>
      <c r="AQ230" s="69"/>
      <c r="AR230" s="69"/>
      <c r="AS230" s="69"/>
      <c r="AT230" s="69"/>
      <c r="AU230" s="69"/>
      <c r="AV230" s="69"/>
      <c r="AW230" s="69"/>
      <c r="AX230" s="69"/>
      <c r="AY230" s="69"/>
      <c r="AZ230" s="69"/>
      <c r="BA230" s="69"/>
      <c r="BB230" s="69"/>
      <c r="BC230" s="69"/>
      <c r="BD230" s="69"/>
      <c r="BE230" s="69"/>
      <c r="BF230" s="69"/>
      <c r="BG230" s="69"/>
      <c r="BH230" s="69"/>
      <c r="BI230" s="69"/>
      <c r="BJ230" s="69"/>
      <c r="BK230" s="69"/>
      <c r="BL230" s="69"/>
      <c r="BM230" s="69"/>
      <c r="BN230" s="69"/>
      <c r="BO230" s="69"/>
      <c r="BP230" s="69"/>
      <c r="BQ230" s="69"/>
      <c r="BR230" s="69"/>
      <c r="BS230" s="69"/>
      <c r="BT230" s="69"/>
      <c r="BU230" s="69"/>
      <c r="BV230" s="69"/>
      <c r="BW230" s="69"/>
      <c r="BX230" s="69"/>
      <c r="BY230" s="69"/>
      <c r="BZ230" s="69"/>
      <c r="CA230" s="69"/>
      <c r="CB230" s="69"/>
      <c r="CC230" s="69"/>
      <c r="CD230" s="69"/>
      <c r="CE230" s="69"/>
      <c r="CF230" s="69"/>
      <c r="CG230" s="69"/>
      <c r="CH230" s="69"/>
      <c r="CI230" s="69"/>
      <c r="CJ230" s="69"/>
      <c r="CK230" s="69"/>
      <c r="CL230" s="69"/>
      <c r="CM230" s="69"/>
      <c r="CN230" s="69"/>
      <c r="CO230" s="69"/>
      <c r="CP230" s="69"/>
      <c r="CQ230" s="69"/>
      <c r="CR230" s="69"/>
      <c r="CS230" s="69"/>
      <c r="CT230" s="69"/>
      <c r="CU230" s="69"/>
      <c r="CV230" s="69"/>
      <c r="CW230" s="69"/>
      <c r="CX230" s="69"/>
      <c r="CY230" s="69"/>
      <c r="CZ230" s="69"/>
      <c r="DA230" s="69"/>
      <c r="DB230" s="69"/>
      <c r="DC230" s="69"/>
      <c r="DD230" s="69"/>
      <c r="DE230" s="69"/>
      <c r="DF230" s="69"/>
      <c r="DG230" s="69"/>
      <c r="DH230" s="69"/>
      <c r="DI230" s="69"/>
      <c r="DJ230" s="69"/>
      <c r="DK230" s="69"/>
      <c r="DL230" s="69"/>
      <c r="DM230" s="69"/>
      <c r="DN230" s="69"/>
      <c r="DO230" s="69"/>
      <c r="DP230" s="69"/>
      <c r="DQ230" s="69"/>
      <c r="DR230" s="69"/>
      <c r="DS230" s="69"/>
      <c r="DT230" s="69"/>
      <c r="DU230" s="69"/>
      <c r="DV230" s="69"/>
      <c r="DW230" s="69"/>
      <c r="DX230" s="69"/>
      <c r="DY230" s="69"/>
      <c r="DZ230" s="69"/>
      <c r="EA230" s="69"/>
      <c r="EB230" s="69"/>
      <c r="EC230" s="69"/>
      <c r="ED230" s="69"/>
      <c r="EE230" s="69"/>
      <c r="EF230" s="69"/>
      <c r="EG230" s="69"/>
      <c r="EH230" s="69" t="n">
        <f aca="false">SUM(I230:L230)</f>
        <v>7</v>
      </c>
      <c r="EI230" s="69" t="n">
        <f aca="false">SUMIF($N$3:$EG$3,"=TF",$N230:$EG230)</f>
        <v>9</v>
      </c>
      <c r="EJ230" s="69" t="str">
        <f aca="false">IF($B230=$B231,"",SUMIF($B$5:$B$287,$B230,$EI$5:$EI$287))</f>
        <v/>
      </c>
      <c r="EK230" s="59" t="n">
        <f aca="false">IF(SUMIF($B$5:$B$287,$B230,$EI$5:$EI$287)=0,"", EI230/SUMIF($B$5:$B$287,$B230,$EI$5:$EI$287))</f>
        <v>0.409090909090909</v>
      </c>
      <c r="EL230" s="60" t="n">
        <f aca="false">IF(EH230=0, "", EI230/EH230)</f>
        <v>1.28571428571429</v>
      </c>
      <c r="EM230" s="68" t="str">
        <f aca="false">B230</f>
        <v>San Luis Obispo</v>
      </c>
      <c r="EN230" s="68" t="n">
        <f aca="false">EN229+1</f>
        <v>29</v>
      </c>
      <c r="EP230" s="68" t="s">
        <v>120</v>
      </c>
      <c r="ER230" s="69" t="n">
        <f aca="false">SUMIF($A$3:$EG$3,"=TN",$A230:$EG230)</f>
        <v>3</v>
      </c>
      <c r="ES230" s="69" t="n">
        <f aca="false">M230</f>
        <v>7</v>
      </c>
      <c r="ET230" s="69" t="n">
        <f aca="false">SUMIF($A$3:$EG$3,"=TE",$A230:$EG230)</f>
        <v>10</v>
      </c>
      <c r="EU230" s="69" t="n">
        <f aca="false">SUMIF($A$3:$EG$3,"=TH",$A230:$EG230)</f>
        <v>9</v>
      </c>
      <c r="EV230" s="69" t="n">
        <f aca="false">SUMIF($A$3:$EG$3,"=TF",$A230:$EG230)</f>
        <v>9</v>
      </c>
      <c r="XEG230" s="0"/>
      <c r="XEH230" s="0"/>
      <c r="XEI230" s="0"/>
      <c r="XEJ230" s="0"/>
      <c r="XEK230" s="0"/>
      <c r="XEL230" s="0"/>
      <c r="XEM230" s="0"/>
      <c r="XEN230" s="0"/>
      <c r="XEO230" s="0"/>
      <c r="XEP230" s="0"/>
      <c r="XEQ230" s="0"/>
      <c r="XER230" s="0"/>
      <c r="XES230" s="0"/>
      <c r="XET230" s="0"/>
      <c r="XEU230" s="0"/>
      <c r="XEV230" s="0"/>
      <c r="XEW230" s="0"/>
      <c r="XEX230" s="0"/>
      <c r="XEY230" s="0"/>
      <c r="XEZ230" s="0"/>
      <c r="XFA230" s="0"/>
      <c r="XFB230" s="0"/>
      <c r="XFC230" s="0"/>
      <c r="XFD230" s="70"/>
    </row>
    <row r="231" s="72" customFormat="true" ht="15" hidden="false" customHeight="false" outlineLevel="0" collapsed="false">
      <c r="A231" s="71" t="n">
        <f aca="false">A230+1</f>
        <v>227</v>
      </c>
      <c r="B231" s="72" t="s">
        <v>662</v>
      </c>
      <c r="C231" s="72" t="s">
        <v>666</v>
      </c>
      <c r="D231" s="72" t="s">
        <v>667</v>
      </c>
      <c r="E231" s="72" t="s">
        <v>668</v>
      </c>
      <c r="F231" s="72" t="s">
        <v>669</v>
      </c>
      <c r="H231" s="72" t="s">
        <v>670</v>
      </c>
      <c r="J231" s="73"/>
      <c r="K231" s="73" t="n">
        <v>10</v>
      </c>
      <c r="L231" s="73"/>
      <c r="M231" s="73" t="n">
        <f aca="false">SUM(J231:L231)</f>
        <v>10</v>
      </c>
      <c r="N231" s="73" t="n">
        <f aca="false">R231+V231+Z231</f>
        <v>9</v>
      </c>
      <c r="O231" s="73" t="n">
        <f aca="false">S231+W231+AA231</f>
        <v>28</v>
      </c>
      <c r="P231" s="73" t="n">
        <f aca="false">T231+X231+AB231</f>
        <v>22</v>
      </c>
      <c r="Q231" s="73" t="n">
        <f aca="false">U231+Y231+AC231</f>
        <v>13</v>
      </c>
      <c r="R231" s="73" t="n">
        <v>7</v>
      </c>
      <c r="S231" s="73" t="n">
        <v>19</v>
      </c>
      <c r="T231" s="73" t="n">
        <v>13</v>
      </c>
      <c r="U231" s="73" t="n">
        <v>8</v>
      </c>
      <c r="V231" s="73" t="n">
        <v>2</v>
      </c>
      <c r="W231" s="73" t="n">
        <v>9</v>
      </c>
      <c r="X231" s="73" t="n">
        <v>9</v>
      </c>
      <c r="Y231" s="73" t="n">
        <v>5</v>
      </c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U231" s="73"/>
      <c r="AV231" s="73"/>
      <c r="AW231" s="73"/>
      <c r="AX231" s="73"/>
      <c r="AY231" s="73"/>
      <c r="AZ231" s="73"/>
      <c r="BA231" s="73"/>
      <c r="BB231" s="73"/>
      <c r="BC231" s="73"/>
      <c r="BD231" s="73"/>
      <c r="BE231" s="73"/>
      <c r="BF231" s="73"/>
      <c r="BG231" s="73"/>
      <c r="BH231" s="73"/>
      <c r="BI231" s="73"/>
      <c r="BJ231" s="73"/>
      <c r="BK231" s="73"/>
      <c r="BL231" s="73"/>
      <c r="BM231" s="73"/>
      <c r="BN231" s="73"/>
      <c r="BO231" s="73"/>
      <c r="BP231" s="73"/>
      <c r="BQ231" s="73"/>
      <c r="BR231" s="73"/>
      <c r="BS231" s="73"/>
      <c r="BT231" s="73"/>
      <c r="BU231" s="73"/>
      <c r="BV231" s="73"/>
      <c r="BW231" s="73"/>
      <c r="BX231" s="73"/>
      <c r="BY231" s="73"/>
      <c r="BZ231" s="73"/>
      <c r="CA231" s="73"/>
      <c r="CB231" s="73"/>
      <c r="CC231" s="73"/>
      <c r="CD231" s="73"/>
      <c r="CE231" s="73"/>
      <c r="CF231" s="73"/>
      <c r="CG231" s="73"/>
      <c r="CH231" s="73"/>
      <c r="CI231" s="73"/>
      <c r="CJ231" s="73"/>
      <c r="CK231" s="73"/>
      <c r="CL231" s="73"/>
      <c r="CM231" s="73"/>
      <c r="CN231" s="73"/>
      <c r="CO231" s="73"/>
      <c r="CP231" s="73"/>
      <c r="CQ231" s="73"/>
      <c r="CR231" s="73"/>
      <c r="CS231" s="73"/>
      <c r="CT231" s="73"/>
      <c r="CU231" s="73"/>
      <c r="CV231" s="73"/>
      <c r="CW231" s="73"/>
      <c r="CX231" s="73"/>
      <c r="CY231" s="73"/>
      <c r="CZ231" s="73"/>
      <c r="DA231" s="73"/>
      <c r="DB231" s="73"/>
      <c r="DC231" s="73"/>
      <c r="DD231" s="73"/>
      <c r="DE231" s="73"/>
      <c r="DF231" s="73"/>
      <c r="DG231" s="73"/>
      <c r="DH231" s="73"/>
      <c r="DI231" s="73"/>
      <c r="DJ231" s="73"/>
      <c r="DK231" s="73"/>
      <c r="DL231" s="73"/>
      <c r="DM231" s="73"/>
      <c r="DN231" s="73"/>
      <c r="DO231" s="73"/>
      <c r="DP231" s="73"/>
      <c r="DQ231" s="73"/>
      <c r="DR231" s="73"/>
      <c r="DS231" s="73"/>
      <c r="DT231" s="73"/>
      <c r="DU231" s="73"/>
      <c r="DV231" s="73"/>
      <c r="DW231" s="73"/>
      <c r="DX231" s="73"/>
      <c r="DY231" s="73"/>
      <c r="DZ231" s="73"/>
      <c r="EA231" s="73"/>
      <c r="EB231" s="73"/>
      <c r="EC231" s="73"/>
      <c r="ED231" s="73"/>
      <c r="EE231" s="73"/>
      <c r="EF231" s="73"/>
      <c r="EG231" s="73"/>
      <c r="EH231" s="73" t="n">
        <f aca="false">SUM(I231:L231)</f>
        <v>10</v>
      </c>
      <c r="EI231" s="73" t="n">
        <f aca="false">SUMIF($N$3:$EG$3,"=TF",$N231:$EG231)</f>
        <v>13</v>
      </c>
      <c r="EJ231" s="73" t="n">
        <f aca="false">IF($B231=$B232,"",SUMIF($B$5:$B$287,$B231,$EI$5:$EI$287))</f>
        <v>22</v>
      </c>
      <c r="EK231" s="59" t="n">
        <f aca="false">IF(SUMIF($B$5:$B$287,$B231,$EI$5:$EI$287)=0,"", EI231/SUMIF($B$5:$B$287,$B231,$EI$5:$EI$287))</f>
        <v>0.590909090909091</v>
      </c>
      <c r="EL231" s="60" t="n">
        <f aca="false">IF(EH231=0, "", EI231/EH231)</f>
        <v>1.3</v>
      </c>
      <c r="EM231" s="72" t="str">
        <f aca="false">B231</f>
        <v>San Luis Obispo</v>
      </c>
      <c r="EN231" s="72" t="n">
        <f aca="false">EN230+1</f>
        <v>30</v>
      </c>
      <c r="EP231" s="72" t="s">
        <v>671</v>
      </c>
      <c r="ER231" s="73" t="n">
        <f aca="false">SUMIF($A$3:$EG$3,"=TN",$A231:$EG231)</f>
        <v>9</v>
      </c>
      <c r="ES231" s="73" t="n">
        <f aca="false">M231</f>
        <v>10</v>
      </c>
      <c r="ET231" s="73" t="n">
        <f aca="false">SUMIF($A$3:$EG$3,"=TE",$A231:$EG231)</f>
        <v>28</v>
      </c>
      <c r="EU231" s="73" t="n">
        <f aca="false">SUMIF($A$3:$EG$3,"=TH",$A231:$EG231)</f>
        <v>22</v>
      </c>
      <c r="EV231" s="73" t="n">
        <f aca="false">SUMIF($A$3:$EG$3,"=TF",$A231:$EG231)</f>
        <v>13</v>
      </c>
      <c r="XEG231" s="0"/>
      <c r="XEH231" s="0"/>
      <c r="XEI231" s="0"/>
      <c r="XEJ231" s="0"/>
      <c r="XEK231" s="0"/>
      <c r="XEL231" s="0"/>
      <c r="XEM231" s="0"/>
      <c r="XEN231" s="0"/>
      <c r="XEO231" s="0"/>
      <c r="XEP231" s="0"/>
      <c r="XEQ231" s="0"/>
      <c r="XER231" s="0"/>
      <c r="XES231" s="0"/>
      <c r="XET231" s="0"/>
      <c r="XEU231" s="0"/>
      <c r="XEV231" s="0"/>
      <c r="XEW231" s="0"/>
      <c r="XEX231" s="0"/>
      <c r="XEY231" s="0"/>
      <c r="XEZ231" s="0"/>
      <c r="XFA231" s="0"/>
      <c r="XFB231" s="0"/>
      <c r="XFC231" s="0"/>
      <c r="XFD231" s="74"/>
    </row>
    <row r="232" s="68" customFormat="true" ht="15" hidden="false" customHeight="false" outlineLevel="0" collapsed="false">
      <c r="A232" s="67" t="n">
        <f aca="false">A231+1</f>
        <v>228</v>
      </c>
      <c r="B232" s="68" t="s">
        <v>672</v>
      </c>
      <c r="C232" s="68" t="s">
        <v>673</v>
      </c>
      <c r="D232" s="68" t="s">
        <v>674</v>
      </c>
      <c r="E232" s="68" t="s">
        <v>675</v>
      </c>
      <c r="F232" s="68" t="s">
        <v>676</v>
      </c>
      <c r="G232" s="68" t="s">
        <v>677</v>
      </c>
      <c r="J232" s="69"/>
      <c r="K232" s="69" t="n">
        <v>29</v>
      </c>
      <c r="L232" s="69" t="n">
        <v>2</v>
      </c>
      <c r="M232" s="69" t="n">
        <f aca="false">SUM(J232:L232)</f>
        <v>31</v>
      </c>
      <c r="N232" s="69" t="n">
        <f aca="false">R232+V232+Z232</f>
        <v>16</v>
      </c>
      <c r="O232" s="69" t="n">
        <f aca="false">S232+W232+AA232</f>
        <v>80</v>
      </c>
      <c r="P232" s="69" t="n">
        <f aca="false">T232+X232+AB232</f>
        <v>66</v>
      </c>
      <c r="Q232" s="69" t="n">
        <f aca="false">U232+Y232+AC232</f>
        <v>59</v>
      </c>
      <c r="R232" s="69" t="n">
        <v>10</v>
      </c>
      <c r="S232" s="69" t="n">
        <v>52</v>
      </c>
      <c r="T232" s="69" t="n">
        <v>43</v>
      </c>
      <c r="U232" s="69" t="n">
        <v>43</v>
      </c>
      <c r="V232" s="69" t="n">
        <v>6</v>
      </c>
      <c r="W232" s="69" t="n">
        <v>28</v>
      </c>
      <c r="X232" s="69" t="n">
        <v>23</v>
      </c>
      <c r="Y232" s="69" t="n">
        <v>16</v>
      </c>
      <c r="Z232" s="69" t="n">
        <v>0</v>
      </c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69"/>
      <c r="AN232" s="69"/>
      <c r="AO232" s="69"/>
      <c r="AP232" s="69"/>
      <c r="AQ232" s="69"/>
      <c r="AR232" s="69"/>
      <c r="AS232" s="69"/>
      <c r="AT232" s="69"/>
      <c r="AU232" s="69"/>
      <c r="AV232" s="69"/>
      <c r="AW232" s="69"/>
      <c r="AX232" s="69"/>
      <c r="AY232" s="69"/>
      <c r="AZ232" s="69"/>
      <c r="BA232" s="69"/>
      <c r="BB232" s="69" t="n">
        <v>0</v>
      </c>
      <c r="BC232" s="69" t="n">
        <v>0</v>
      </c>
      <c r="BD232" s="69" t="n">
        <v>0</v>
      </c>
      <c r="BE232" s="69" t="n">
        <v>0</v>
      </c>
      <c r="BF232" s="69"/>
      <c r="BG232" s="69"/>
      <c r="BH232" s="69"/>
      <c r="BI232" s="69"/>
      <c r="BJ232" s="69"/>
      <c r="BK232" s="69"/>
      <c r="BL232" s="69"/>
      <c r="BM232" s="69"/>
      <c r="BN232" s="69"/>
      <c r="BO232" s="69"/>
      <c r="BP232" s="69"/>
      <c r="BQ232" s="69"/>
      <c r="BR232" s="69"/>
      <c r="BS232" s="69"/>
      <c r="BT232" s="69"/>
      <c r="BU232" s="69"/>
      <c r="BV232" s="69"/>
      <c r="BW232" s="69"/>
      <c r="BX232" s="69"/>
      <c r="BY232" s="69"/>
      <c r="BZ232" s="69"/>
      <c r="CA232" s="69"/>
      <c r="CB232" s="69"/>
      <c r="CC232" s="69"/>
      <c r="CD232" s="69"/>
      <c r="CE232" s="69"/>
      <c r="CF232" s="69"/>
      <c r="CG232" s="69"/>
      <c r="CH232" s="69"/>
      <c r="CI232" s="69"/>
      <c r="CJ232" s="69"/>
      <c r="CK232" s="69"/>
      <c r="CL232" s="69"/>
      <c r="CM232" s="69"/>
      <c r="CN232" s="69"/>
      <c r="CO232" s="69"/>
      <c r="CP232" s="69"/>
      <c r="CQ232" s="69"/>
      <c r="CR232" s="69"/>
      <c r="CS232" s="69"/>
      <c r="CT232" s="69"/>
      <c r="CU232" s="69"/>
      <c r="CV232" s="69"/>
      <c r="CW232" s="69"/>
      <c r="CX232" s="69"/>
      <c r="CY232" s="69"/>
      <c r="CZ232" s="69"/>
      <c r="DA232" s="69"/>
      <c r="DB232" s="69"/>
      <c r="DC232" s="69"/>
      <c r="DD232" s="69"/>
      <c r="DE232" s="69"/>
      <c r="DF232" s="69"/>
      <c r="DG232" s="69"/>
      <c r="DH232" s="69"/>
      <c r="DI232" s="69"/>
      <c r="DJ232" s="69"/>
      <c r="DK232" s="69"/>
      <c r="DL232" s="69"/>
      <c r="DM232" s="69"/>
      <c r="DN232" s="69" t="n">
        <v>9</v>
      </c>
      <c r="DO232" s="69" t="n">
        <v>44</v>
      </c>
      <c r="DP232" s="69" t="n">
        <v>42</v>
      </c>
      <c r="DQ232" s="69" t="n">
        <v>40</v>
      </c>
      <c r="DR232" s="69"/>
      <c r="DS232" s="69"/>
      <c r="DT232" s="69"/>
      <c r="DU232" s="69"/>
      <c r="DV232" s="69"/>
      <c r="DW232" s="69"/>
      <c r="DX232" s="69"/>
      <c r="DY232" s="69"/>
      <c r="DZ232" s="69"/>
      <c r="EA232" s="69"/>
      <c r="EB232" s="69"/>
      <c r="EC232" s="69"/>
      <c r="ED232" s="69"/>
      <c r="EE232" s="69"/>
      <c r="EF232" s="69"/>
      <c r="EG232" s="69"/>
      <c r="EH232" s="69" t="n">
        <f aca="false">SUM(I232:L232)</f>
        <v>31</v>
      </c>
      <c r="EI232" s="69" t="n">
        <f aca="false">SUMIF($N$3:$EG$3,"=TF",$N232:$EG232)</f>
        <v>99</v>
      </c>
      <c r="EJ232" s="69" t="str">
        <f aca="false">IF($B232=$B233,"",SUMIF($B$5:$B$287,$B232,$EI$5:$EI$287))</f>
        <v/>
      </c>
      <c r="EK232" s="59" t="n">
        <f aca="false">IF(SUMIF($B$5:$B$287,$B232,$EI$5:$EI$287)=0,"", EI232/SUMIF($B$5:$B$287,$B232,$EI$5:$EI$287))</f>
        <v>0.213362068965517</v>
      </c>
      <c r="EL232" s="60" t="n">
        <f aca="false">IF(EH232=0, "", EI232/EH232)</f>
        <v>3.19354838709677</v>
      </c>
      <c r="EM232" s="68" t="str">
        <f aca="false">B232</f>
        <v>San Mateo</v>
      </c>
      <c r="EN232" s="68" t="n">
        <f aca="false">EN231+1</f>
        <v>31</v>
      </c>
      <c r="ER232" s="69" t="n">
        <f aca="false">SUMIF($A$3:$EG$3,"=TN",$A232:$EG232)</f>
        <v>25</v>
      </c>
      <c r="ES232" s="69" t="n">
        <f aca="false">M232</f>
        <v>31</v>
      </c>
      <c r="ET232" s="69" t="n">
        <f aca="false">SUMIF($A$3:$EG$3,"=TE",$A232:$EG232)</f>
        <v>124</v>
      </c>
      <c r="EU232" s="69" t="n">
        <f aca="false">SUMIF($A$3:$EG$3,"=TH",$A232:$EG232)</f>
        <v>108</v>
      </c>
      <c r="EV232" s="69" t="n">
        <f aca="false">SUMIF($A$3:$EG$3,"=TF",$A232:$EG232)</f>
        <v>99</v>
      </c>
      <c r="XEG232" s="0"/>
      <c r="XEH232" s="0"/>
      <c r="XEI232" s="0"/>
      <c r="XEJ232" s="0"/>
      <c r="XEK232" s="0"/>
      <c r="XEL232" s="0"/>
      <c r="XEM232" s="0"/>
      <c r="XEN232" s="0"/>
      <c r="XEO232" s="0"/>
      <c r="XEP232" s="0"/>
      <c r="XEQ232" s="0"/>
      <c r="XER232" s="0"/>
      <c r="XES232" s="0"/>
      <c r="XET232" s="0"/>
      <c r="XEU232" s="0"/>
      <c r="XEV232" s="0"/>
      <c r="XEW232" s="0"/>
      <c r="XEX232" s="0"/>
      <c r="XEY232" s="0"/>
      <c r="XEZ232" s="0"/>
      <c r="XFA232" s="0"/>
      <c r="XFB232" s="0"/>
      <c r="XFC232" s="0"/>
      <c r="XFD232" s="70"/>
    </row>
    <row r="233" s="72" customFormat="true" ht="15" hidden="false" customHeight="false" outlineLevel="0" collapsed="false">
      <c r="A233" s="71" t="n">
        <f aca="false">A232+1</f>
        <v>229</v>
      </c>
      <c r="B233" s="72" t="s">
        <v>672</v>
      </c>
      <c r="C233" s="72" t="s">
        <v>678</v>
      </c>
      <c r="D233" s="72" t="s">
        <v>679</v>
      </c>
      <c r="E233" s="72" t="s">
        <v>680</v>
      </c>
      <c r="F233" s="72" t="s">
        <v>681</v>
      </c>
      <c r="G233" s="72" t="s">
        <v>682</v>
      </c>
      <c r="H233" s="72" t="s">
        <v>683</v>
      </c>
      <c r="I233" s="72" t="s">
        <v>684</v>
      </c>
      <c r="J233" s="73"/>
      <c r="K233" s="73" t="n">
        <v>27</v>
      </c>
      <c r="L233" s="73"/>
      <c r="M233" s="73" t="n">
        <f aca="false">SUM(J233:L233)</f>
        <v>27</v>
      </c>
      <c r="N233" s="73" t="n">
        <f aca="false">R233+V233+Z233</f>
        <v>11</v>
      </c>
      <c r="O233" s="73" t="n">
        <f aca="false">S233+W233+AA233</f>
        <v>54</v>
      </c>
      <c r="P233" s="73" t="n">
        <f aca="false">T233+X233+AB233</f>
        <v>50</v>
      </c>
      <c r="Q233" s="73" t="n">
        <f aca="false">U233+Y233+AC233</f>
        <v>46</v>
      </c>
      <c r="R233" s="73" t="n">
        <v>9</v>
      </c>
      <c r="S233" s="73" t="n">
        <v>46</v>
      </c>
      <c r="T233" s="73" t="n">
        <v>44</v>
      </c>
      <c r="U233" s="73" t="n">
        <v>42</v>
      </c>
      <c r="V233" s="73" t="n">
        <v>2</v>
      </c>
      <c r="W233" s="73" t="n">
        <v>8</v>
      </c>
      <c r="X233" s="73" t="n">
        <v>6</v>
      </c>
      <c r="Y233" s="73" t="n">
        <v>4</v>
      </c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 t="n">
        <v>1</v>
      </c>
      <c r="AM233" s="73" t="n">
        <v>3</v>
      </c>
      <c r="AN233" s="73" t="n">
        <v>3</v>
      </c>
      <c r="AO233" s="73" t="n">
        <v>3</v>
      </c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3"/>
      <c r="BT233" s="73"/>
      <c r="BU233" s="73"/>
      <c r="BV233" s="73"/>
      <c r="BW233" s="73"/>
      <c r="BX233" s="73"/>
      <c r="BY233" s="73"/>
      <c r="BZ233" s="73"/>
      <c r="CA233" s="73"/>
      <c r="CB233" s="73"/>
      <c r="CC233" s="73"/>
      <c r="CD233" s="73"/>
      <c r="CE233" s="73"/>
      <c r="CF233" s="73"/>
      <c r="CG233" s="73"/>
      <c r="CH233" s="73"/>
      <c r="CI233" s="73"/>
      <c r="CJ233" s="73"/>
      <c r="CK233" s="73"/>
      <c r="CL233" s="73"/>
      <c r="CM233" s="73"/>
      <c r="CN233" s="73"/>
      <c r="CO233" s="73"/>
      <c r="CP233" s="73"/>
      <c r="CQ233" s="73"/>
      <c r="CR233" s="73"/>
      <c r="CS233" s="73"/>
      <c r="CT233" s="73"/>
      <c r="CU233" s="73"/>
      <c r="CV233" s="73"/>
      <c r="CW233" s="73"/>
      <c r="CX233" s="73" t="n">
        <v>1</v>
      </c>
      <c r="CY233" s="73" t="n">
        <v>6</v>
      </c>
      <c r="CZ233" s="73" t="n">
        <v>4</v>
      </c>
      <c r="DA233" s="73" t="n">
        <v>4</v>
      </c>
      <c r="DB233" s="73"/>
      <c r="DC233" s="73"/>
      <c r="DD233" s="73"/>
      <c r="DE233" s="73"/>
      <c r="DF233" s="73"/>
      <c r="DG233" s="73"/>
      <c r="DH233" s="73"/>
      <c r="DI233" s="73"/>
      <c r="DJ233" s="73"/>
      <c r="DK233" s="73"/>
      <c r="DL233" s="73"/>
      <c r="DM233" s="73"/>
      <c r="DN233" s="73" t="n">
        <v>1</v>
      </c>
      <c r="DO233" s="73" t="n">
        <v>4</v>
      </c>
      <c r="DP233" s="73" t="n">
        <v>4</v>
      </c>
      <c r="DQ233" s="73" t="n">
        <v>4</v>
      </c>
      <c r="DR233" s="73"/>
      <c r="DS233" s="73"/>
      <c r="DT233" s="73"/>
      <c r="DU233" s="73"/>
      <c r="DV233" s="73"/>
      <c r="DW233" s="73"/>
      <c r="DX233" s="73"/>
      <c r="DY233" s="73"/>
      <c r="DZ233" s="73"/>
      <c r="EA233" s="73"/>
      <c r="EB233" s="73"/>
      <c r="EC233" s="73"/>
      <c r="ED233" s="73"/>
      <c r="EE233" s="73"/>
      <c r="EF233" s="73"/>
      <c r="EG233" s="73"/>
      <c r="EH233" s="73" t="n">
        <f aca="false">SUM(I233:L233)</f>
        <v>27</v>
      </c>
      <c r="EI233" s="73" t="n">
        <f aca="false">SUMIF($N$3:$EG$3,"=TF",$N233:$EG233)</f>
        <v>57</v>
      </c>
      <c r="EJ233" s="73" t="str">
        <f aca="false">IF($B233=$B234,"",SUMIF($B$5:$B$287,$B233,$EI$5:$EI$287))</f>
        <v/>
      </c>
      <c r="EK233" s="59" t="n">
        <f aca="false">IF(SUMIF($B$5:$B$287,$B233,$EI$5:$EI$287)=0,"", EI233/SUMIF($B$5:$B$287,$B233,$EI$5:$EI$287))</f>
        <v>0.122844827586207</v>
      </c>
      <c r="EL233" s="60" t="n">
        <f aca="false">IF(EH233=0, "", EI233/EH233)</f>
        <v>2.11111111111111</v>
      </c>
      <c r="EM233" s="72" t="str">
        <f aca="false">B233</f>
        <v>San Mateo</v>
      </c>
      <c r="EN233" s="72" t="n">
        <f aca="false">EN232+1</f>
        <v>32</v>
      </c>
      <c r="ER233" s="73" t="n">
        <f aca="false">SUMIF($A$3:$EG$3,"=TN",$A233:$EG233)</f>
        <v>14</v>
      </c>
      <c r="ES233" s="73" t="n">
        <f aca="false">M233</f>
        <v>27</v>
      </c>
      <c r="ET233" s="73" t="n">
        <f aca="false">SUMIF($A$3:$EG$3,"=TE",$A233:$EG233)</f>
        <v>67</v>
      </c>
      <c r="EU233" s="73" t="n">
        <f aca="false">SUMIF($A$3:$EG$3,"=TH",$A233:$EG233)</f>
        <v>61</v>
      </c>
      <c r="EV233" s="73" t="n">
        <f aca="false">SUMIF($A$3:$EG$3,"=TF",$A233:$EG233)</f>
        <v>57</v>
      </c>
      <c r="XEG233" s="0"/>
      <c r="XEH233" s="0"/>
      <c r="XEI233" s="0"/>
      <c r="XEJ233" s="0"/>
      <c r="XEK233" s="0"/>
      <c r="XEL233" s="0"/>
      <c r="XEM233" s="0"/>
      <c r="XEN233" s="0"/>
      <c r="XEO233" s="0"/>
      <c r="XEP233" s="0"/>
      <c r="XEQ233" s="0"/>
      <c r="XER233" s="0"/>
      <c r="XES233" s="0"/>
      <c r="XET233" s="0"/>
      <c r="XEU233" s="0"/>
      <c r="XEV233" s="0"/>
      <c r="XEW233" s="0"/>
      <c r="XEX233" s="0"/>
      <c r="XEY233" s="0"/>
      <c r="XEZ233" s="0"/>
      <c r="XFA233" s="0"/>
      <c r="XFB233" s="0"/>
      <c r="XFC233" s="0"/>
      <c r="XFD233" s="74"/>
    </row>
    <row r="234" s="68" customFormat="true" ht="15" hidden="false" customHeight="false" outlineLevel="0" collapsed="false">
      <c r="A234" s="67" t="n">
        <f aca="false">A233+1</f>
        <v>230</v>
      </c>
      <c r="B234" s="68" t="s">
        <v>672</v>
      </c>
      <c r="C234" s="68" t="s">
        <v>685</v>
      </c>
      <c r="D234" s="68" t="s">
        <v>674</v>
      </c>
      <c r="E234" s="68" t="s">
        <v>675</v>
      </c>
      <c r="F234" s="68" t="s">
        <v>686</v>
      </c>
      <c r="G234" s="68" t="s">
        <v>687</v>
      </c>
      <c r="J234" s="69"/>
      <c r="K234" s="69" t="n">
        <v>10</v>
      </c>
      <c r="L234" s="69"/>
      <c r="M234" s="69" t="n">
        <f aca="false">SUM(J234:L234)</f>
        <v>10</v>
      </c>
      <c r="N234" s="69" t="n">
        <f aca="false">R234+V234+Z234</f>
        <v>3</v>
      </c>
      <c r="O234" s="69" t="n">
        <f aca="false">S234+W234+AA234</f>
        <v>13</v>
      </c>
      <c r="P234" s="69" t="n">
        <f aca="false">T234+X234+AB234</f>
        <v>8</v>
      </c>
      <c r="Q234" s="69" t="n">
        <f aca="false">U234+Y234+AC234</f>
        <v>8</v>
      </c>
      <c r="R234" s="69" t="n">
        <v>2</v>
      </c>
      <c r="S234" s="69" t="n">
        <v>11</v>
      </c>
      <c r="T234" s="69" t="n">
        <v>8</v>
      </c>
      <c r="U234" s="69" t="n">
        <v>8</v>
      </c>
      <c r="V234" s="69" t="n">
        <v>1</v>
      </c>
      <c r="W234" s="69" t="n">
        <v>2</v>
      </c>
      <c r="X234" s="69" t="n">
        <v>0</v>
      </c>
      <c r="Y234" s="69" t="n">
        <v>0</v>
      </c>
      <c r="Z234" s="69" t="n">
        <v>0</v>
      </c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69"/>
      <c r="AN234" s="69"/>
      <c r="AO234" s="69"/>
      <c r="AP234" s="69"/>
      <c r="AQ234" s="69"/>
      <c r="AR234" s="69"/>
      <c r="AS234" s="69"/>
      <c r="AT234" s="69" t="n">
        <v>1</v>
      </c>
      <c r="AU234" s="69" t="n">
        <v>7</v>
      </c>
      <c r="AV234" s="69" t="n">
        <v>6</v>
      </c>
      <c r="AW234" s="69" t="n">
        <v>6</v>
      </c>
      <c r="AX234" s="69"/>
      <c r="AY234" s="69"/>
      <c r="AZ234" s="69"/>
      <c r="BA234" s="69"/>
      <c r="BB234" s="69"/>
      <c r="BC234" s="69"/>
      <c r="BD234" s="69"/>
      <c r="BE234" s="69"/>
      <c r="BF234" s="69"/>
      <c r="BG234" s="69"/>
      <c r="BH234" s="69"/>
      <c r="BI234" s="69"/>
      <c r="BJ234" s="69"/>
      <c r="BK234" s="69"/>
      <c r="BL234" s="69"/>
      <c r="BM234" s="69"/>
      <c r="BN234" s="69"/>
      <c r="BO234" s="69"/>
      <c r="BP234" s="69"/>
      <c r="BQ234" s="69"/>
      <c r="BR234" s="69"/>
      <c r="BS234" s="69"/>
      <c r="BT234" s="69"/>
      <c r="BU234" s="69"/>
      <c r="BV234" s="69"/>
      <c r="BW234" s="69"/>
      <c r="BX234" s="69"/>
      <c r="BY234" s="69"/>
      <c r="BZ234" s="69"/>
      <c r="CA234" s="69"/>
      <c r="CB234" s="69"/>
      <c r="CC234" s="69"/>
      <c r="CD234" s="69"/>
      <c r="CE234" s="69"/>
      <c r="CF234" s="69"/>
      <c r="CG234" s="69"/>
      <c r="CH234" s="69"/>
      <c r="CI234" s="69"/>
      <c r="CJ234" s="69"/>
      <c r="CK234" s="69"/>
      <c r="CL234" s="69"/>
      <c r="CM234" s="69"/>
      <c r="CN234" s="69"/>
      <c r="CO234" s="69"/>
      <c r="CP234" s="69"/>
      <c r="CQ234" s="69"/>
      <c r="CR234" s="69"/>
      <c r="CS234" s="69"/>
      <c r="CT234" s="69"/>
      <c r="CU234" s="69"/>
      <c r="CV234" s="69"/>
      <c r="CW234" s="69"/>
      <c r="CX234" s="69"/>
      <c r="CY234" s="69"/>
      <c r="CZ234" s="69"/>
      <c r="DA234" s="69"/>
      <c r="DB234" s="69"/>
      <c r="DC234" s="69"/>
      <c r="DD234" s="69"/>
      <c r="DE234" s="69"/>
      <c r="DF234" s="69"/>
      <c r="DG234" s="69"/>
      <c r="DH234" s="69"/>
      <c r="DI234" s="69"/>
      <c r="DJ234" s="69"/>
      <c r="DK234" s="69"/>
      <c r="DL234" s="69"/>
      <c r="DM234" s="69"/>
      <c r="DN234" s="69" t="n">
        <v>1</v>
      </c>
      <c r="DO234" s="69" t="n">
        <v>4</v>
      </c>
      <c r="DP234" s="69" t="n">
        <v>4</v>
      </c>
      <c r="DQ234" s="69" t="n">
        <v>4</v>
      </c>
      <c r="DR234" s="69"/>
      <c r="DS234" s="69"/>
      <c r="DT234" s="69"/>
      <c r="DU234" s="69"/>
      <c r="DV234" s="69"/>
      <c r="DW234" s="69"/>
      <c r="DX234" s="69"/>
      <c r="DY234" s="69"/>
      <c r="DZ234" s="69"/>
      <c r="EA234" s="69"/>
      <c r="EB234" s="69"/>
      <c r="EC234" s="69"/>
      <c r="ED234" s="69"/>
      <c r="EE234" s="69"/>
      <c r="EF234" s="69"/>
      <c r="EG234" s="69"/>
      <c r="EH234" s="69" t="n">
        <f aca="false">SUM(I234:L234)</f>
        <v>10</v>
      </c>
      <c r="EI234" s="69" t="n">
        <f aca="false">SUMIF($N$3:$EG$3,"=TF",$N234:$EG234)</f>
        <v>18</v>
      </c>
      <c r="EJ234" s="69" t="str">
        <f aca="false">IF($B234=$B235,"",SUMIF($B$5:$B$287,$B234,$EI$5:$EI$287))</f>
        <v/>
      </c>
      <c r="EK234" s="59" t="n">
        <f aca="false">IF(SUMIF($B$5:$B$287,$B234,$EI$5:$EI$287)=0,"", EI234/SUMIF($B$5:$B$287,$B234,$EI$5:$EI$287))</f>
        <v>0.0387931034482759</v>
      </c>
      <c r="EL234" s="60" t="n">
        <f aca="false">IF(EH234=0, "", EI234/EH234)</f>
        <v>1.8</v>
      </c>
      <c r="EM234" s="68" t="str">
        <f aca="false">B234</f>
        <v>San Mateo</v>
      </c>
      <c r="EN234" s="68" t="n">
        <f aca="false">EN233+1</f>
        <v>33</v>
      </c>
      <c r="ER234" s="69" t="n">
        <f aca="false">SUMIF($A$3:$EG$3,"=TN",$A234:$EG234)</f>
        <v>5</v>
      </c>
      <c r="ES234" s="69" t="n">
        <f aca="false">M234</f>
        <v>10</v>
      </c>
      <c r="ET234" s="69" t="n">
        <f aca="false">SUMIF($A$3:$EG$3,"=TE",$A234:$EG234)</f>
        <v>24</v>
      </c>
      <c r="EU234" s="69" t="n">
        <f aca="false">SUMIF($A$3:$EG$3,"=TH",$A234:$EG234)</f>
        <v>18</v>
      </c>
      <c r="EV234" s="69" t="n">
        <f aca="false">SUMIF($A$3:$EG$3,"=TF",$A234:$EG234)</f>
        <v>18</v>
      </c>
      <c r="XEG234" s="0"/>
      <c r="XEH234" s="0"/>
      <c r="XEI234" s="0"/>
      <c r="XEJ234" s="0"/>
      <c r="XEK234" s="0"/>
      <c r="XEL234" s="0"/>
      <c r="XEM234" s="0"/>
      <c r="XEN234" s="0"/>
      <c r="XEO234" s="0"/>
      <c r="XEP234" s="0"/>
      <c r="XEQ234" s="0"/>
      <c r="XER234" s="0"/>
      <c r="XES234" s="0"/>
      <c r="XET234" s="0"/>
      <c r="XEU234" s="0"/>
      <c r="XEV234" s="0"/>
      <c r="XEW234" s="0"/>
      <c r="XEX234" s="0"/>
      <c r="XEY234" s="0"/>
      <c r="XEZ234" s="0"/>
      <c r="XFA234" s="0"/>
      <c r="XFB234" s="0"/>
      <c r="XFC234" s="0"/>
      <c r="XFD234" s="70"/>
    </row>
    <row r="235" s="72" customFormat="true" ht="15" hidden="false" customHeight="false" outlineLevel="0" collapsed="false">
      <c r="A235" s="71" t="n">
        <f aca="false">A234+1</f>
        <v>231</v>
      </c>
      <c r="B235" s="72" t="s">
        <v>672</v>
      </c>
      <c r="C235" s="72" t="s">
        <v>688</v>
      </c>
      <c r="D235" s="72" t="s">
        <v>689</v>
      </c>
      <c r="E235" s="72" t="s">
        <v>690</v>
      </c>
      <c r="J235" s="73"/>
      <c r="K235" s="73" t="n">
        <v>5</v>
      </c>
      <c r="L235" s="73"/>
      <c r="M235" s="73" t="n">
        <f aca="false">SUM(J235:L235)</f>
        <v>5</v>
      </c>
      <c r="N235" s="73" t="n">
        <f aca="false">R235+V235+Z235</f>
        <v>2</v>
      </c>
      <c r="O235" s="73" t="n">
        <f aca="false">S235+W235+AA235</f>
        <v>10</v>
      </c>
      <c r="P235" s="73" t="n">
        <f aca="false">T235+X235+AB235</f>
        <v>10</v>
      </c>
      <c r="Q235" s="73" t="n">
        <f aca="false">U235+Y235+AC235</f>
        <v>5</v>
      </c>
      <c r="R235" s="73" t="n">
        <v>2</v>
      </c>
      <c r="S235" s="73" t="n">
        <v>10</v>
      </c>
      <c r="T235" s="73" t="n">
        <v>10</v>
      </c>
      <c r="U235" s="73" t="n">
        <v>5</v>
      </c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 t="n">
        <v>1</v>
      </c>
      <c r="AM235" s="73" t="n">
        <v>6</v>
      </c>
      <c r="AN235" s="73" t="n">
        <v>6</v>
      </c>
      <c r="AO235" s="73" t="n">
        <v>6</v>
      </c>
      <c r="AP235" s="73"/>
      <c r="AQ235" s="73"/>
      <c r="AR235" s="73"/>
      <c r="AS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3"/>
      <c r="BT235" s="73"/>
      <c r="BU235" s="73"/>
      <c r="BV235" s="73"/>
      <c r="BW235" s="73"/>
      <c r="BX235" s="73"/>
      <c r="BY235" s="73"/>
      <c r="BZ235" s="73"/>
      <c r="CA235" s="73"/>
      <c r="CB235" s="73"/>
      <c r="CC235" s="73"/>
      <c r="CD235" s="73"/>
      <c r="CE235" s="73"/>
      <c r="CF235" s="73"/>
      <c r="CG235" s="73"/>
      <c r="CH235" s="73"/>
      <c r="CI235" s="73"/>
      <c r="CJ235" s="73"/>
      <c r="CK235" s="73"/>
      <c r="CL235" s="73"/>
      <c r="CM235" s="73"/>
      <c r="CN235" s="73"/>
      <c r="CO235" s="73"/>
      <c r="CP235" s="73"/>
      <c r="CQ235" s="73"/>
      <c r="CR235" s="73"/>
      <c r="CS235" s="73"/>
      <c r="CT235" s="73"/>
      <c r="CU235" s="73"/>
      <c r="CV235" s="73"/>
      <c r="CW235" s="73"/>
      <c r="CX235" s="73"/>
      <c r="CY235" s="73"/>
      <c r="CZ235" s="73"/>
      <c r="DA235" s="73"/>
      <c r="DB235" s="73"/>
      <c r="DC235" s="73"/>
      <c r="DD235" s="73"/>
      <c r="DE235" s="73"/>
      <c r="DF235" s="73"/>
      <c r="DG235" s="73"/>
      <c r="DH235" s="73"/>
      <c r="DI235" s="73"/>
      <c r="DJ235" s="73"/>
      <c r="DK235" s="73"/>
      <c r="DL235" s="73"/>
      <c r="DM235" s="73"/>
      <c r="DN235" s="73"/>
      <c r="DO235" s="73"/>
      <c r="DP235" s="73"/>
      <c r="DQ235" s="73"/>
      <c r="DR235" s="73"/>
      <c r="DS235" s="73"/>
      <c r="DT235" s="73"/>
      <c r="DU235" s="73"/>
      <c r="DV235" s="73"/>
      <c r="DW235" s="73"/>
      <c r="DX235" s="73"/>
      <c r="DY235" s="73"/>
      <c r="DZ235" s="73"/>
      <c r="EA235" s="73"/>
      <c r="EB235" s="73"/>
      <c r="EC235" s="73"/>
      <c r="ED235" s="73"/>
      <c r="EE235" s="73"/>
      <c r="EF235" s="73"/>
      <c r="EG235" s="73"/>
      <c r="EH235" s="73" t="n">
        <f aca="false">SUM(I235:L235)</f>
        <v>5</v>
      </c>
      <c r="EI235" s="73" t="n">
        <f aca="false">SUMIF($N$3:$EG$3,"=TF",$N235:$EG235)</f>
        <v>11</v>
      </c>
      <c r="EJ235" s="73" t="str">
        <f aca="false">IF($B235=$B236,"",SUMIF($B$5:$B$287,$B235,$EI$5:$EI$287))</f>
        <v/>
      </c>
      <c r="EK235" s="59" t="n">
        <f aca="false">IF(SUMIF($B$5:$B$287,$B235,$EI$5:$EI$287)=0,"", EI235/SUMIF($B$5:$B$287,$B235,$EI$5:$EI$287))</f>
        <v>0.0237068965517241</v>
      </c>
      <c r="EL235" s="60" t="n">
        <f aca="false">IF(EH235=0, "", EI235/EH235)</f>
        <v>2.2</v>
      </c>
      <c r="EM235" s="72" t="str">
        <f aca="false">B235</f>
        <v>San Mateo</v>
      </c>
      <c r="EN235" s="72" t="n">
        <f aca="false">EN234+1</f>
        <v>34</v>
      </c>
      <c r="ER235" s="73" t="n">
        <f aca="false">SUMIF($A$3:$EG$3,"=TN",$A235:$EG235)</f>
        <v>3</v>
      </c>
      <c r="ES235" s="73" t="n">
        <f aca="false">M235</f>
        <v>5</v>
      </c>
      <c r="ET235" s="73" t="n">
        <f aca="false">SUMIF($A$3:$EG$3,"=TE",$A235:$EG235)</f>
        <v>16</v>
      </c>
      <c r="EU235" s="73" t="n">
        <f aca="false">SUMIF($A$3:$EG$3,"=TH",$A235:$EG235)</f>
        <v>16</v>
      </c>
      <c r="EV235" s="73" t="n">
        <f aca="false">SUMIF($A$3:$EG$3,"=TF",$A235:$EG235)</f>
        <v>11</v>
      </c>
      <c r="XEG235" s="0"/>
      <c r="XEH235" s="0"/>
      <c r="XEI235" s="0"/>
      <c r="XEJ235" s="0"/>
      <c r="XEK235" s="0"/>
      <c r="XEL235" s="0"/>
      <c r="XEM235" s="0"/>
      <c r="XEN235" s="0"/>
      <c r="XEO235" s="0"/>
      <c r="XEP235" s="0"/>
      <c r="XEQ235" s="0"/>
      <c r="XER235" s="0"/>
      <c r="XES235" s="0"/>
      <c r="XET235" s="0"/>
      <c r="XEU235" s="0"/>
      <c r="XEV235" s="0"/>
      <c r="XEW235" s="0"/>
      <c r="XEX235" s="0"/>
      <c r="XEY235" s="0"/>
      <c r="XEZ235" s="0"/>
      <c r="XFA235" s="0"/>
      <c r="XFB235" s="0"/>
      <c r="XFC235" s="0"/>
      <c r="XFD235" s="74"/>
    </row>
    <row r="236" s="68" customFormat="true" ht="15" hidden="false" customHeight="false" outlineLevel="0" collapsed="false">
      <c r="A236" s="67" t="n">
        <f aca="false">A235+1</f>
        <v>232</v>
      </c>
      <c r="B236" s="68" t="s">
        <v>672</v>
      </c>
      <c r="C236" s="68" t="s">
        <v>691</v>
      </c>
      <c r="D236" s="68" t="s">
        <v>692</v>
      </c>
      <c r="E236" s="68" t="s">
        <v>693</v>
      </c>
      <c r="J236" s="69"/>
      <c r="K236" s="69" t="n">
        <v>14</v>
      </c>
      <c r="L236" s="69"/>
      <c r="M236" s="69" t="n">
        <f aca="false">SUM(J236:L236)</f>
        <v>14</v>
      </c>
      <c r="N236" s="69" t="n">
        <f aca="false">R236+V236+Z236</f>
        <v>3</v>
      </c>
      <c r="O236" s="69" t="n">
        <f aca="false">S236+W236+AA236</f>
        <v>14</v>
      </c>
      <c r="P236" s="69" t="n">
        <f aca="false">T236+X236+AB236</f>
        <v>13</v>
      </c>
      <c r="Q236" s="69" t="n">
        <f aca="false">U236+Y236+AC236</f>
        <v>13</v>
      </c>
      <c r="R236" s="69" t="n">
        <v>3</v>
      </c>
      <c r="S236" s="69" t="n">
        <v>14</v>
      </c>
      <c r="T236" s="69" t="n">
        <v>13</v>
      </c>
      <c r="U236" s="69" t="n">
        <v>13</v>
      </c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 t="n">
        <v>1</v>
      </c>
      <c r="AM236" s="69" t="n">
        <v>4</v>
      </c>
      <c r="AN236" s="69" t="n">
        <v>4</v>
      </c>
      <c r="AO236" s="69" t="n">
        <v>4</v>
      </c>
      <c r="AP236" s="69"/>
      <c r="AQ236" s="69"/>
      <c r="AR236" s="69"/>
      <c r="AS236" s="69"/>
      <c r="AT236" s="69"/>
      <c r="AU236" s="69"/>
      <c r="AV236" s="69"/>
      <c r="AW236" s="69"/>
      <c r="AX236" s="69"/>
      <c r="AY236" s="69"/>
      <c r="AZ236" s="69"/>
      <c r="BA236" s="69"/>
      <c r="BB236" s="69"/>
      <c r="BC236" s="69"/>
      <c r="BD236" s="69"/>
      <c r="BE236" s="69"/>
      <c r="BF236" s="69"/>
      <c r="BG236" s="69"/>
      <c r="BH236" s="69"/>
      <c r="BI236" s="69"/>
      <c r="BJ236" s="69" t="n">
        <v>2</v>
      </c>
      <c r="BK236" s="69" t="n">
        <v>10</v>
      </c>
      <c r="BL236" s="69" t="n">
        <v>10</v>
      </c>
      <c r="BM236" s="69" t="n">
        <v>10</v>
      </c>
      <c r="BN236" s="69"/>
      <c r="BO236" s="69"/>
      <c r="BP236" s="69"/>
      <c r="BQ236" s="69"/>
      <c r="BR236" s="69"/>
      <c r="BS236" s="69"/>
      <c r="BT236" s="69"/>
      <c r="BU236" s="69"/>
      <c r="BV236" s="69"/>
      <c r="BW236" s="69"/>
      <c r="BX236" s="69"/>
      <c r="BY236" s="69"/>
      <c r="BZ236" s="69"/>
      <c r="CA236" s="69"/>
      <c r="CB236" s="69"/>
      <c r="CC236" s="69"/>
      <c r="CD236" s="69"/>
      <c r="CE236" s="69"/>
      <c r="CF236" s="69"/>
      <c r="CG236" s="69"/>
      <c r="CH236" s="69"/>
      <c r="CI236" s="69"/>
      <c r="CJ236" s="69"/>
      <c r="CK236" s="69"/>
      <c r="CL236" s="69"/>
      <c r="CM236" s="69"/>
      <c r="CN236" s="69"/>
      <c r="CO236" s="69"/>
      <c r="CP236" s="69"/>
      <c r="CQ236" s="69"/>
      <c r="CR236" s="69"/>
      <c r="CS236" s="69"/>
      <c r="CT236" s="69"/>
      <c r="CU236" s="69"/>
      <c r="CV236" s="69"/>
      <c r="CW236" s="69"/>
      <c r="CX236" s="69" t="n">
        <v>2</v>
      </c>
      <c r="CY236" s="69" t="n">
        <v>9</v>
      </c>
      <c r="CZ236" s="69" t="n">
        <v>9</v>
      </c>
      <c r="DA236" s="69" t="n">
        <v>9</v>
      </c>
      <c r="DB236" s="69" t="n">
        <v>1</v>
      </c>
      <c r="DC236" s="69" t="n">
        <v>3</v>
      </c>
      <c r="DD236" s="69" t="n">
        <v>3</v>
      </c>
      <c r="DE236" s="69" t="n">
        <v>3</v>
      </c>
      <c r="DF236" s="69"/>
      <c r="DG236" s="69"/>
      <c r="DH236" s="69"/>
      <c r="DI236" s="69"/>
      <c r="DJ236" s="69"/>
      <c r="DK236" s="69"/>
      <c r="DL236" s="69"/>
      <c r="DM236" s="69"/>
      <c r="DN236" s="69" t="n">
        <v>4</v>
      </c>
      <c r="DO236" s="69" t="n">
        <v>21</v>
      </c>
      <c r="DP236" s="69" t="n">
        <v>21</v>
      </c>
      <c r="DQ236" s="69" t="n">
        <v>21</v>
      </c>
      <c r="DR236" s="69"/>
      <c r="DS236" s="69"/>
      <c r="DT236" s="69"/>
      <c r="DU236" s="69"/>
      <c r="DV236" s="69" t="n">
        <v>1</v>
      </c>
      <c r="DW236" s="69" t="n">
        <v>8</v>
      </c>
      <c r="DX236" s="69" t="n">
        <v>8</v>
      </c>
      <c r="DY236" s="69" t="n">
        <v>8</v>
      </c>
      <c r="DZ236" s="69"/>
      <c r="EA236" s="69"/>
      <c r="EB236" s="69"/>
      <c r="EC236" s="69"/>
      <c r="ED236" s="69"/>
      <c r="EE236" s="69"/>
      <c r="EF236" s="69"/>
      <c r="EG236" s="69"/>
      <c r="EH236" s="69" t="n">
        <f aca="false">SUM(I236:L236)</f>
        <v>14</v>
      </c>
      <c r="EI236" s="69" t="n">
        <f aca="false">SUMIF($N$3:$EG$3,"=TF",$N236:$EG236)</f>
        <v>68</v>
      </c>
      <c r="EJ236" s="69" t="str">
        <f aca="false">IF($B236=$B237,"",SUMIF($B$5:$B$287,$B236,$EI$5:$EI$287))</f>
        <v/>
      </c>
      <c r="EK236" s="59" t="n">
        <f aca="false">IF(SUMIF($B$5:$B$287,$B236,$EI$5:$EI$287)=0,"", EI236/SUMIF($B$5:$B$287,$B236,$EI$5:$EI$287))</f>
        <v>0.146551724137931</v>
      </c>
      <c r="EL236" s="60" t="n">
        <f aca="false">IF(EH236=0, "", EI236/EH236)</f>
        <v>4.85714285714286</v>
      </c>
      <c r="EM236" s="68" t="str">
        <f aca="false">B236</f>
        <v>San Mateo</v>
      </c>
      <c r="EN236" s="68" t="n">
        <f aca="false">EN235+1</f>
        <v>35</v>
      </c>
      <c r="ER236" s="69" t="n">
        <f aca="false">SUMIF($A$3:$EG$3,"=TN",$A236:$EG236)</f>
        <v>14</v>
      </c>
      <c r="ES236" s="69" t="n">
        <f aca="false">M236</f>
        <v>14</v>
      </c>
      <c r="ET236" s="69" t="n">
        <f aca="false">SUMIF($A$3:$EG$3,"=TE",$A236:$EG236)</f>
        <v>69</v>
      </c>
      <c r="EU236" s="69" t="n">
        <f aca="false">SUMIF($A$3:$EG$3,"=TH",$A236:$EG236)</f>
        <v>68</v>
      </c>
      <c r="EV236" s="69" t="n">
        <f aca="false">SUMIF($A$3:$EG$3,"=TF",$A236:$EG236)</f>
        <v>68</v>
      </c>
      <c r="XEG236" s="0"/>
      <c r="XEH236" s="0"/>
      <c r="XEI236" s="0"/>
      <c r="XEJ236" s="0"/>
      <c r="XEK236" s="0"/>
      <c r="XEL236" s="0"/>
      <c r="XEM236" s="0"/>
      <c r="XEN236" s="0"/>
      <c r="XEO236" s="0"/>
      <c r="XEP236" s="0"/>
      <c r="XEQ236" s="0"/>
      <c r="XER236" s="0"/>
      <c r="XES236" s="0"/>
      <c r="XET236" s="0"/>
      <c r="XEU236" s="0"/>
      <c r="XEV236" s="0"/>
      <c r="XEW236" s="0"/>
      <c r="XEX236" s="0"/>
      <c r="XEY236" s="0"/>
      <c r="XEZ236" s="0"/>
      <c r="XFA236" s="0"/>
      <c r="XFB236" s="0"/>
      <c r="XFC236" s="0"/>
      <c r="XFD236" s="70"/>
    </row>
    <row r="237" s="72" customFormat="true" ht="15" hidden="false" customHeight="false" outlineLevel="0" collapsed="false">
      <c r="A237" s="71" t="n">
        <f aca="false">A236+1</f>
        <v>233</v>
      </c>
      <c r="B237" s="72" t="s">
        <v>672</v>
      </c>
      <c r="C237" s="72" t="s">
        <v>694</v>
      </c>
      <c r="D237" s="72" t="s">
        <v>695</v>
      </c>
      <c r="E237" s="72" t="s">
        <v>696</v>
      </c>
      <c r="J237" s="73" t="n">
        <v>1</v>
      </c>
      <c r="K237" s="73" t="n">
        <v>12</v>
      </c>
      <c r="L237" s="73" t="n">
        <v>0</v>
      </c>
      <c r="M237" s="73" t="n">
        <f aca="false">SUM(J237:L237)</f>
        <v>13</v>
      </c>
      <c r="N237" s="73" t="n">
        <f aca="false">R237+V237+Z237</f>
        <v>10</v>
      </c>
      <c r="O237" s="73" t="n">
        <f aca="false">S237+W237+AA237</f>
        <v>36</v>
      </c>
      <c r="P237" s="73" t="n">
        <f aca="false">T237+X237+AB237</f>
        <v>21</v>
      </c>
      <c r="Q237" s="73" t="n">
        <f aca="false">U237+Y237+AC237</f>
        <v>17</v>
      </c>
      <c r="R237" s="73" t="n">
        <v>6</v>
      </c>
      <c r="S237" s="73" t="n">
        <v>29</v>
      </c>
      <c r="T237" s="73" t="n">
        <v>16</v>
      </c>
      <c r="U237" s="73" t="n">
        <v>16</v>
      </c>
      <c r="V237" s="73" t="n">
        <v>4</v>
      </c>
      <c r="W237" s="73" t="n">
        <v>7</v>
      </c>
      <c r="X237" s="73" t="n">
        <v>5</v>
      </c>
      <c r="Y237" s="73" t="n">
        <v>1</v>
      </c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 t="n">
        <v>1</v>
      </c>
      <c r="AM237" s="73" t="n">
        <v>7</v>
      </c>
      <c r="AN237" s="73" t="n">
        <v>6</v>
      </c>
      <c r="AO237" s="73" t="n">
        <v>6</v>
      </c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  <c r="BJ237" s="73" t="n">
        <v>1</v>
      </c>
      <c r="BK237" s="73" t="n">
        <v>7</v>
      </c>
      <c r="BL237" s="73" t="n">
        <v>7</v>
      </c>
      <c r="BM237" s="73" t="n">
        <v>7</v>
      </c>
      <c r="BN237" s="73"/>
      <c r="BO237" s="73"/>
      <c r="BP237" s="73"/>
      <c r="BQ237" s="73"/>
      <c r="BR237" s="73"/>
      <c r="BS237" s="73"/>
      <c r="BT237" s="73"/>
      <c r="BU237" s="73"/>
      <c r="BV237" s="73"/>
      <c r="BW237" s="73"/>
      <c r="BX237" s="73"/>
      <c r="BY237" s="73"/>
      <c r="BZ237" s="73"/>
      <c r="CA237" s="73"/>
      <c r="CB237" s="73"/>
      <c r="CC237" s="73"/>
      <c r="CD237" s="73"/>
      <c r="CE237" s="73"/>
      <c r="CF237" s="73"/>
      <c r="CG237" s="73"/>
      <c r="CH237" s="73"/>
      <c r="CI237" s="73"/>
      <c r="CJ237" s="73"/>
      <c r="CK237" s="73"/>
      <c r="CL237" s="73"/>
      <c r="CM237" s="73"/>
      <c r="CN237" s="73"/>
      <c r="CO237" s="73"/>
      <c r="CP237" s="73"/>
      <c r="CQ237" s="73"/>
      <c r="CR237" s="73"/>
      <c r="CS237" s="73"/>
      <c r="CT237" s="73"/>
      <c r="CU237" s="73"/>
      <c r="CV237" s="73"/>
      <c r="CW237" s="73"/>
      <c r="CX237" s="73" t="n">
        <v>1</v>
      </c>
      <c r="CY237" s="73" t="n">
        <v>5</v>
      </c>
      <c r="CZ237" s="73" t="n">
        <v>5</v>
      </c>
      <c r="DA237" s="73" t="n">
        <v>5</v>
      </c>
      <c r="DB237" s="73"/>
      <c r="DC237" s="73"/>
      <c r="DD237" s="73"/>
      <c r="DE237" s="73"/>
      <c r="DF237" s="73"/>
      <c r="DG237" s="73"/>
      <c r="DH237" s="73"/>
      <c r="DI237" s="73"/>
      <c r="DJ237" s="73"/>
      <c r="DK237" s="73"/>
      <c r="DL237" s="73"/>
      <c r="DM237" s="73"/>
      <c r="DN237" s="73"/>
      <c r="DO237" s="73"/>
      <c r="DP237" s="73"/>
      <c r="DQ237" s="73"/>
      <c r="DR237" s="73"/>
      <c r="DS237" s="73"/>
      <c r="DT237" s="73"/>
      <c r="DU237" s="73"/>
      <c r="DV237" s="73" t="n">
        <v>1</v>
      </c>
      <c r="DW237" s="73" t="n">
        <v>6</v>
      </c>
      <c r="DX237" s="73" t="n">
        <v>6</v>
      </c>
      <c r="DY237" s="73" t="n">
        <v>6</v>
      </c>
      <c r="DZ237" s="73"/>
      <c r="EA237" s="73"/>
      <c r="EB237" s="73"/>
      <c r="EC237" s="73"/>
      <c r="ED237" s="73"/>
      <c r="EE237" s="73"/>
      <c r="EF237" s="73"/>
      <c r="EG237" s="73"/>
      <c r="EH237" s="73" t="n">
        <f aca="false">SUM(I237:L237)</f>
        <v>13</v>
      </c>
      <c r="EI237" s="73" t="n">
        <f aca="false">SUMIF($N$3:$EG$3,"=TF",$N237:$EG237)</f>
        <v>41</v>
      </c>
      <c r="EJ237" s="73" t="str">
        <f aca="false">IF($B237=$B238,"",SUMIF($B$5:$B$287,$B237,$EI$5:$EI$287))</f>
        <v/>
      </c>
      <c r="EK237" s="59" t="n">
        <f aca="false">IF(SUMIF($B$5:$B$287,$B237,$EI$5:$EI$287)=0,"", EI237/SUMIF($B$5:$B$287,$B237,$EI$5:$EI$287))</f>
        <v>0.0883620689655172</v>
      </c>
      <c r="EL237" s="60" t="n">
        <f aca="false">IF(EH237=0, "", EI237/EH237)</f>
        <v>3.15384615384615</v>
      </c>
      <c r="EM237" s="72" t="str">
        <f aca="false">B237</f>
        <v>San Mateo</v>
      </c>
      <c r="EN237" s="72" t="n">
        <f aca="false">EN236+1</f>
        <v>36</v>
      </c>
      <c r="ER237" s="73" t="n">
        <f aca="false">SUMIF($A$3:$EG$3,"=TN",$A237:$EG237)</f>
        <v>14</v>
      </c>
      <c r="ES237" s="73" t="n">
        <f aca="false">M237</f>
        <v>13</v>
      </c>
      <c r="ET237" s="73" t="n">
        <f aca="false">SUMIF($A$3:$EG$3,"=TE",$A237:$EG237)</f>
        <v>61</v>
      </c>
      <c r="EU237" s="73" t="n">
        <f aca="false">SUMIF($A$3:$EG$3,"=TH",$A237:$EG237)</f>
        <v>45</v>
      </c>
      <c r="EV237" s="73" t="n">
        <f aca="false">SUMIF($A$3:$EG$3,"=TF",$A237:$EG237)</f>
        <v>41</v>
      </c>
      <c r="XEG237" s="0"/>
      <c r="XEH237" s="0"/>
      <c r="XEI237" s="0"/>
      <c r="XEJ237" s="0"/>
      <c r="XEK237" s="0"/>
      <c r="XEL237" s="0"/>
      <c r="XEM237" s="0"/>
      <c r="XEN237" s="0"/>
      <c r="XEO237" s="0"/>
      <c r="XEP237" s="0"/>
      <c r="XEQ237" s="0"/>
      <c r="XER237" s="0"/>
      <c r="XES237" s="0"/>
      <c r="XET237" s="0"/>
      <c r="XEU237" s="0"/>
      <c r="XEV237" s="0"/>
      <c r="XEW237" s="0"/>
      <c r="XEX237" s="0"/>
      <c r="XEY237" s="0"/>
      <c r="XEZ237" s="0"/>
      <c r="XFA237" s="0"/>
      <c r="XFB237" s="0"/>
      <c r="XFC237" s="0"/>
      <c r="XFD237" s="74"/>
    </row>
    <row r="238" s="68" customFormat="true" ht="15" hidden="false" customHeight="false" outlineLevel="0" collapsed="false">
      <c r="A238" s="67" t="n">
        <f aca="false">A237+1</f>
        <v>234</v>
      </c>
      <c r="B238" s="68" t="s">
        <v>672</v>
      </c>
      <c r="C238" s="68" t="s">
        <v>697</v>
      </c>
      <c r="D238" s="68" t="s">
        <v>674</v>
      </c>
      <c r="E238" s="68" t="s">
        <v>675</v>
      </c>
      <c r="J238" s="69"/>
      <c r="K238" s="69" t="n">
        <v>20</v>
      </c>
      <c r="L238" s="69"/>
      <c r="M238" s="69" t="n">
        <f aca="false">SUM(J238:L238)</f>
        <v>20</v>
      </c>
      <c r="N238" s="69" t="n">
        <f aca="false">R238+V238+Z238</f>
        <v>5</v>
      </c>
      <c r="O238" s="69" t="n">
        <f aca="false">S238+W238+AA238</f>
        <v>26</v>
      </c>
      <c r="P238" s="69" t="n">
        <f aca="false">T238+X238+AB238</f>
        <v>26</v>
      </c>
      <c r="Q238" s="69" t="n">
        <f aca="false">U238+Y238+AC238</f>
        <v>24</v>
      </c>
      <c r="R238" s="69" t="n">
        <v>5</v>
      </c>
      <c r="S238" s="69" t="n">
        <v>26</v>
      </c>
      <c r="T238" s="69" t="n">
        <v>26</v>
      </c>
      <c r="U238" s="69" t="n">
        <v>24</v>
      </c>
      <c r="V238" s="69" t="n">
        <v>0</v>
      </c>
      <c r="W238" s="69"/>
      <c r="X238" s="69"/>
      <c r="Y238" s="69"/>
      <c r="Z238" s="69" t="n">
        <v>0</v>
      </c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69"/>
      <c r="AN238" s="69"/>
      <c r="AO238" s="69"/>
      <c r="AP238" s="69"/>
      <c r="AQ238" s="69"/>
      <c r="AR238" s="69"/>
      <c r="AS238" s="69"/>
      <c r="AT238" s="69"/>
      <c r="AU238" s="69"/>
      <c r="AV238" s="69"/>
      <c r="AW238" s="69"/>
      <c r="AX238" s="69"/>
      <c r="AY238" s="69"/>
      <c r="AZ238" s="69"/>
      <c r="BA238" s="69"/>
      <c r="BB238" s="69"/>
      <c r="BC238" s="69"/>
      <c r="BD238" s="69"/>
      <c r="BE238" s="69"/>
      <c r="BF238" s="69"/>
      <c r="BG238" s="69"/>
      <c r="BH238" s="69"/>
      <c r="BI238" s="69"/>
      <c r="BJ238" s="69"/>
      <c r="BK238" s="69"/>
      <c r="BL238" s="69"/>
      <c r="BM238" s="69"/>
      <c r="BN238" s="69"/>
      <c r="BO238" s="69"/>
      <c r="BP238" s="69"/>
      <c r="BQ238" s="69"/>
      <c r="BR238" s="69"/>
      <c r="BS238" s="69"/>
      <c r="BT238" s="69"/>
      <c r="BU238" s="69"/>
      <c r="BV238" s="69"/>
      <c r="BW238" s="69"/>
      <c r="BX238" s="69"/>
      <c r="BY238" s="69"/>
      <c r="BZ238" s="69"/>
      <c r="CA238" s="69"/>
      <c r="CB238" s="69"/>
      <c r="CC238" s="69"/>
      <c r="CD238" s="69"/>
      <c r="CE238" s="69"/>
      <c r="CF238" s="69"/>
      <c r="CG238" s="69"/>
      <c r="CH238" s="69"/>
      <c r="CI238" s="69"/>
      <c r="CJ238" s="69"/>
      <c r="CK238" s="69"/>
      <c r="CL238" s="69"/>
      <c r="CM238" s="69"/>
      <c r="CN238" s="69"/>
      <c r="CO238" s="69"/>
      <c r="CP238" s="69"/>
      <c r="CQ238" s="69"/>
      <c r="CR238" s="69"/>
      <c r="CS238" s="69"/>
      <c r="CT238" s="69"/>
      <c r="CU238" s="69"/>
      <c r="CV238" s="69"/>
      <c r="CW238" s="69"/>
      <c r="CX238" s="69" t="n">
        <v>3</v>
      </c>
      <c r="CY238" s="69" t="n">
        <v>20</v>
      </c>
      <c r="CZ238" s="69" t="n">
        <v>19</v>
      </c>
      <c r="DA238" s="69" t="n">
        <v>12</v>
      </c>
      <c r="DB238" s="69"/>
      <c r="DC238" s="69"/>
      <c r="DD238" s="69"/>
      <c r="DE238" s="69"/>
      <c r="DF238" s="69"/>
      <c r="DG238" s="69"/>
      <c r="DH238" s="69"/>
      <c r="DI238" s="69"/>
      <c r="DJ238" s="69"/>
      <c r="DK238" s="69"/>
      <c r="DL238" s="69"/>
      <c r="DM238" s="69"/>
      <c r="DN238" s="69"/>
      <c r="DO238" s="69"/>
      <c r="DP238" s="69"/>
      <c r="DQ238" s="69"/>
      <c r="DR238" s="69"/>
      <c r="DS238" s="69"/>
      <c r="DT238" s="69"/>
      <c r="DU238" s="69"/>
      <c r="DV238" s="69" t="n">
        <v>2</v>
      </c>
      <c r="DW238" s="69" t="n">
        <v>13</v>
      </c>
      <c r="DX238" s="69" t="n">
        <v>12</v>
      </c>
      <c r="DY238" s="69" t="n">
        <v>12</v>
      </c>
      <c r="DZ238" s="69"/>
      <c r="EA238" s="69"/>
      <c r="EB238" s="69"/>
      <c r="EC238" s="69"/>
      <c r="ED238" s="69"/>
      <c r="EE238" s="69"/>
      <c r="EF238" s="69"/>
      <c r="EG238" s="69"/>
      <c r="EH238" s="69" t="n">
        <f aca="false">SUM(I238:L238)</f>
        <v>20</v>
      </c>
      <c r="EI238" s="69" t="n">
        <f aca="false">SUMIF($N$3:$EG$3,"=TF",$N238:$EG238)</f>
        <v>48</v>
      </c>
      <c r="EJ238" s="69" t="str">
        <f aca="false">IF($B238=$B239,"",SUMIF($B$5:$B$287,$B238,$EI$5:$EI$287))</f>
        <v/>
      </c>
      <c r="EK238" s="59" t="n">
        <f aca="false">IF(SUMIF($B$5:$B$287,$B238,$EI$5:$EI$287)=0,"", EI238/SUMIF($B$5:$B$287,$B238,$EI$5:$EI$287))</f>
        <v>0.103448275862069</v>
      </c>
      <c r="EL238" s="60" t="n">
        <f aca="false">IF(EH238=0, "", EI238/EH238)</f>
        <v>2.4</v>
      </c>
      <c r="EM238" s="68" t="str">
        <f aca="false">B238</f>
        <v>San Mateo</v>
      </c>
      <c r="EN238" s="68" t="n">
        <f aca="false">EN237+1</f>
        <v>37</v>
      </c>
      <c r="ER238" s="69" t="n">
        <f aca="false">SUMIF($A$3:$EG$3,"=TN",$A238:$EG238)</f>
        <v>10</v>
      </c>
      <c r="ES238" s="69" t="n">
        <f aca="false">M238</f>
        <v>20</v>
      </c>
      <c r="ET238" s="69" t="n">
        <f aca="false">SUMIF($A$3:$EG$3,"=TE",$A238:$EG238)</f>
        <v>59</v>
      </c>
      <c r="EU238" s="69" t="n">
        <f aca="false">SUMIF($A$3:$EG$3,"=TH",$A238:$EG238)</f>
        <v>57</v>
      </c>
      <c r="EV238" s="69" t="n">
        <f aca="false">SUMIF($A$3:$EG$3,"=TF",$A238:$EG238)</f>
        <v>48</v>
      </c>
      <c r="XEG238" s="0"/>
      <c r="XEH238" s="0"/>
      <c r="XEI238" s="0"/>
      <c r="XEJ238" s="0"/>
      <c r="XEK238" s="0"/>
      <c r="XEL238" s="0"/>
      <c r="XEM238" s="0"/>
      <c r="XEN238" s="0"/>
      <c r="XEO238" s="0"/>
      <c r="XEP238" s="0"/>
      <c r="XEQ238" s="0"/>
      <c r="XER238" s="0"/>
      <c r="XES238" s="0"/>
      <c r="XET238" s="0"/>
      <c r="XEU238" s="0"/>
      <c r="XEV238" s="0"/>
      <c r="XEW238" s="0"/>
      <c r="XEX238" s="0"/>
      <c r="XEY238" s="0"/>
      <c r="XEZ238" s="0"/>
      <c r="XFA238" s="0"/>
      <c r="XFB238" s="0"/>
      <c r="XFC238" s="0"/>
      <c r="XFD238" s="70"/>
    </row>
    <row r="239" s="72" customFormat="true" ht="15" hidden="false" customHeight="false" outlineLevel="0" collapsed="false">
      <c r="A239" s="71" t="n">
        <f aca="false">A238+1</f>
        <v>235</v>
      </c>
      <c r="B239" s="72" t="s">
        <v>672</v>
      </c>
      <c r="C239" s="72" t="s">
        <v>698</v>
      </c>
      <c r="D239" s="72" t="s">
        <v>699</v>
      </c>
      <c r="E239" s="72" t="s">
        <v>700</v>
      </c>
      <c r="F239" s="72" t="s">
        <v>701</v>
      </c>
      <c r="G239" s="72" t="s">
        <v>702</v>
      </c>
      <c r="J239" s="73"/>
      <c r="K239" s="73" t="n">
        <v>15</v>
      </c>
      <c r="L239" s="73"/>
      <c r="M239" s="73" t="n">
        <f aca="false">SUM(J239:L239)</f>
        <v>15</v>
      </c>
      <c r="N239" s="73" t="n">
        <f aca="false">R239+V239+Z239</f>
        <v>4</v>
      </c>
      <c r="O239" s="73" t="n">
        <f aca="false">S239+W239+AA239</f>
        <v>16</v>
      </c>
      <c r="P239" s="73" t="n">
        <f aca="false">T239+X239+AB239</f>
        <v>14</v>
      </c>
      <c r="Q239" s="73" t="n">
        <f aca="false">U239+Y239+AC239</f>
        <v>14</v>
      </c>
      <c r="R239" s="73" t="n">
        <v>4</v>
      </c>
      <c r="S239" s="73" t="n">
        <v>16</v>
      </c>
      <c r="T239" s="73" t="n">
        <v>14</v>
      </c>
      <c r="U239" s="73" t="n">
        <v>14</v>
      </c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 t="n">
        <v>1</v>
      </c>
      <c r="AM239" s="73" t="n">
        <v>5</v>
      </c>
      <c r="AN239" s="73" t="n">
        <v>4</v>
      </c>
      <c r="AO239" s="73" t="n">
        <v>4</v>
      </c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7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73"/>
      <c r="CC239" s="73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 t="n">
        <v>4</v>
      </c>
      <c r="DS239" s="73" t="n">
        <v>21</v>
      </c>
      <c r="DT239" s="73" t="n">
        <v>21</v>
      </c>
      <c r="DU239" s="73" t="n">
        <v>21</v>
      </c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 t="n">
        <f aca="false">SUM(I239:L239)</f>
        <v>15</v>
      </c>
      <c r="EI239" s="73" t="n">
        <f aca="false">SUMIF($N$3:$EG$3,"=TF",$N239:$EG239)</f>
        <v>39</v>
      </c>
      <c r="EJ239" s="73" t="str">
        <f aca="false">IF($B239=$B240,"",SUMIF($B$5:$B$287,$B239,$EI$5:$EI$287))</f>
        <v/>
      </c>
      <c r="EK239" s="59" t="n">
        <f aca="false">IF(SUMIF($B$5:$B$287,$B239,$EI$5:$EI$287)=0,"", EI239/SUMIF($B$5:$B$287,$B239,$EI$5:$EI$287))</f>
        <v>0.084051724137931</v>
      </c>
      <c r="EL239" s="60" t="n">
        <f aca="false">IF(EH239=0, "", EI239/EH239)</f>
        <v>2.6</v>
      </c>
      <c r="EM239" s="72" t="str">
        <f aca="false">B239</f>
        <v>San Mateo</v>
      </c>
      <c r="EN239" s="72" t="n">
        <f aca="false">EN238+1</f>
        <v>38</v>
      </c>
      <c r="ER239" s="73" t="n">
        <f aca="false">SUMIF($A$3:$EG$3,"=TN",$A239:$EG239)</f>
        <v>9</v>
      </c>
      <c r="ES239" s="73" t="n">
        <f aca="false">M239</f>
        <v>15</v>
      </c>
      <c r="ET239" s="73" t="n">
        <f aca="false">SUMIF($A$3:$EG$3,"=TE",$A239:$EG239)</f>
        <v>42</v>
      </c>
      <c r="EU239" s="73" t="n">
        <f aca="false">SUMIF($A$3:$EG$3,"=TH",$A239:$EG239)</f>
        <v>39</v>
      </c>
      <c r="EV239" s="73" t="n">
        <f aca="false">SUMIF($A$3:$EG$3,"=TF",$A239:$EG239)</f>
        <v>39</v>
      </c>
      <c r="XEG239" s="0"/>
      <c r="XEH239" s="0"/>
      <c r="XEI239" s="0"/>
      <c r="XEJ239" s="0"/>
      <c r="XEK239" s="0"/>
      <c r="XEL239" s="0"/>
      <c r="XEM239" s="0"/>
      <c r="XEN239" s="0"/>
      <c r="XEO239" s="0"/>
      <c r="XEP239" s="0"/>
      <c r="XEQ239" s="0"/>
      <c r="XER239" s="0"/>
      <c r="XES239" s="0"/>
      <c r="XET239" s="0"/>
      <c r="XEU239" s="0"/>
      <c r="XEV239" s="0"/>
      <c r="XEW239" s="0"/>
      <c r="XEX239" s="0"/>
      <c r="XEY239" s="0"/>
      <c r="XEZ239" s="0"/>
      <c r="XFA239" s="0"/>
      <c r="XFB239" s="0"/>
      <c r="XFC239" s="0"/>
      <c r="XFD239" s="74"/>
    </row>
    <row r="240" s="68" customFormat="true" ht="15" hidden="false" customHeight="false" outlineLevel="0" collapsed="false">
      <c r="A240" s="67" t="n">
        <f aca="false">A239+1</f>
        <v>236</v>
      </c>
      <c r="B240" s="68" t="s">
        <v>672</v>
      </c>
      <c r="C240" s="68" t="s">
        <v>703</v>
      </c>
      <c r="D240" s="68" t="s">
        <v>704</v>
      </c>
      <c r="E240" s="68" t="s">
        <v>705</v>
      </c>
      <c r="J240" s="69" t="n">
        <v>6</v>
      </c>
      <c r="K240" s="69" t="n">
        <v>16</v>
      </c>
      <c r="L240" s="69"/>
      <c r="M240" s="69" t="n">
        <f aca="false">SUM(J240:L240)</f>
        <v>22</v>
      </c>
      <c r="N240" s="69" t="n">
        <f aca="false">R240+V240+Z240</f>
        <v>3</v>
      </c>
      <c r="O240" s="69" t="n">
        <f aca="false">S240+W240+AA240</f>
        <v>14</v>
      </c>
      <c r="P240" s="69" t="n">
        <f aca="false">T240+X240+AB240</f>
        <v>14</v>
      </c>
      <c r="Q240" s="69" t="n">
        <f aca="false">U240+Y240+AC240</f>
        <v>14</v>
      </c>
      <c r="R240" s="69" t="n">
        <v>2</v>
      </c>
      <c r="S240" s="69" t="n">
        <v>9</v>
      </c>
      <c r="T240" s="69" t="n">
        <v>9</v>
      </c>
      <c r="U240" s="69" t="n">
        <v>9</v>
      </c>
      <c r="V240" s="69" t="n">
        <v>1</v>
      </c>
      <c r="W240" s="69" t="n">
        <v>5</v>
      </c>
      <c r="X240" s="69" t="n">
        <v>5</v>
      </c>
      <c r="Y240" s="69" t="n">
        <v>5</v>
      </c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69"/>
      <c r="AN240" s="69"/>
      <c r="AO240" s="69"/>
      <c r="AP240" s="69"/>
      <c r="AQ240" s="69"/>
      <c r="AR240" s="69"/>
      <c r="AS240" s="69"/>
      <c r="AT240" s="69" t="n">
        <v>1</v>
      </c>
      <c r="AU240" s="69" t="n">
        <v>3</v>
      </c>
      <c r="AV240" s="69" t="n">
        <v>3</v>
      </c>
      <c r="AW240" s="69" t="n">
        <v>3</v>
      </c>
      <c r="AX240" s="69"/>
      <c r="AY240" s="69"/>
      <c r="AZ240" s="69"/>
      <c r="BA240" s="69"/>
      <c r="BB240" s="69"/>
      <c r="BC240" s="69"/>
      <c r="BD240" s="69"/>
      <c r="BE240" s="69"/>
      <c r="BF240" s="69"/>
      <c r="BG240" s="69"/>
      <c r="BH240" s="69"/>
      <c r="BI240" s="69"/>
      <c r="BJ240" s="69" t="n">
        <v>2</v>
      </c>
      <c r="BK240" s="69" t="n">
        <v>11</v>
      </c>
      <c r="BL240" s="69" t="n">
        <v>11</v>
      </c>
      <c r="BM240" s="69" t="n">
        <v>11</v>
      </c>
      <c r="BN240" s="69"/>
      <c r="BO240" s="69"/>
      <c r="BP240" s="69"/>
      <c r="BQ240" s="69"/>
      <c r="BR240" s="69"/>
      <c r="BS240" s="69"/>
      <c r="BT240" s="69"/>
      <c r="BU240" s="69"/>
      <c r="BV240" s="69"/>
      <c r="BW240" s="69"/>
      <c r="BX240" s="69"/>
      <c r="BY240" s="69"/>
      <c r="BZ240" s="69"/>
      <c r="CA240" s="69"/>
      <c r="CB240" s="69"/>
      <c r="CC240" s="69"/>
      <c r="CD240" s="69" t="n">
        <v>1</v>
      </c>
      <c r="CE240" s="69" t="n">
        <v>3</v>
      </c>
      <c r="CF240" s="69" t="n">
        <v>2</v>
      </c>
      <c r="CG240" s="69" t="n">
        <v>2</v>
      </c>
      <c r="CH240" s="69"/>
      <c r="CI240" s="69"/>
      <c r="CJ240" s="69"/>
      <c r="CK240" s="69"/>
      <c r="CL240" s="69"/>
      <c r="CM240" s="69"/>
      <c r="CN240" s="69"/>
      <c r="CO240" s="69"/>
      <c r="CP240" s="69"/>
      <c r="CQ240" s="69"/>
      <c r="CR240" s="69"/>
      <c r="CS240" s="69"/>
      <c r="CT240" s="69"/>
      <c r="CU240" s="69"/>
      <c r="CV240" s="69"/>
      <c r="CW240" s="69"/>
      <c r="CX240" s="69" t="n">
        <v>2</v>
      </c>
      <c r="CY240" s="69" t="n">
        <v>11</v>
      </c>
      <c r="CZ240" s="69" t="n">
        <v>11</v>
      </c>
      <c r="DA240" s="69" t="n">
        <v>11</v>
      </c>
      <c r="DB240" s="69" t="n">
        <v>1</v>
      </c>
      <c r="DC240" s="69" t="n">
        <v>3</v>
      </c>
      <c r="DD240" s="69" t="n">
        <v>3</v>
      </c>
      <c r="DE240" s="69" t="n">
        <v>3</v>
      </c>
      <c r="DF240" s="69"/>
      <c r="DG240" s="69"/>
      <c r="DH240" s="69"/>
      <c r="DI240" s="69"/>
      <c r="DJ240" s="69"/>
      <c r="DK240" s="69"/>
      <c r="DL240" s="69"/>
      <c r="DM240" s="69"/>
      <c r="DN240" s="69"/>
      <c r="DO240" s="69"/>
      <c r="DP240" s="69"/>
      <c r="DQ240" s="69"/>
      <c r="DR240" s="69" t="n">
        <v>2</v>
      </c>
      <c r="DS240" s="69" t="n">
        <v>10</v>
      </c>
      <c r="DT240" s="69" t="n">
        <v>10</v>
      </c>
      <c r="DU240" s="69" t="n">
        <v>10</v>
      </c>
      <c r="DV240" s="69" t="n">
        <v>1</v>
      </c>
      <c r="DW240" s="69" t="n">
        <v>4</v>
      </c>
      <c r="DX240" s="69" t="n">
        <v>4</v>
      </c>
      <c r="DY240" s="69" t="n">
        <v>4</v>
      </c>
      <c r="DZ240" s="69"/>
      <c r="EA240" s="69"/>
      <c r="EB240" s="69"/>
      <c r="EC240" s="69"/>
      <c r="ED240" s="69"/>
      <c r="EE240" s="69"/>
      <c r="EF240" s="69"/>
      <c r="EG240" s="69"/>
      <c r="EH240" s="69" t="n">
        <f aca="false">SUM(I240:L240)</f>
        <v>22</v>
      </c>
      <c r="EI240" s="69" t="n">
        <f aca="false">SUMIF($N$3:$EG$3,"=TF",$N240:$EG240)</f>
        <v>58</v>
      </c>
      <c r="EJ240" s="69" t="str">
        <f aca="false">IF($B240=$B241,"",SUMIF($B$5:$B$287,$B240,$EI$5:$EI$287))</f>
        <v/>
      </c>
      <c r="EK240" s="59" t="n">
        <f aca="false">IF(SUMIF($B$5:$B$287,$B240,$EI$5:$EI$287)=0,"", EI240/SUMIF($B$5:$B$287,$B240,$EI$5:$EI$287))</f>
        <v>0.125</v>
      </c>
      <c r="EL240" s="60" t="n">
        <f aca="false">IF(EH240=0, "", EI240/EH240)</f>
        <v>2.63636363636364</v>
      </c>
      <c r="EM240" s="68" t="str">
        <f aca="false">B240</f>
        <v>San Mateo</v>
      </c>
      <c r="EN240" s="68" t="n">
        <f aca="false">EN239+1</f>
        <v>39</v>
      </c>
      <c r="ER240" s="69" t="n">
        <f aca="false">SUMIF($A$3:$EG$3,"=TN",$A240:$EG240)</f>
        <v>13</v>
      </c>
      <c r="ES240" s="69" t="n">
        <f aca="false">M240</f>
        <v>22</v>
      </c>
      <c r="ET240" s="69" t="n">
        <f aca="false">SUMIF($A$3:$EG$3,"=TE",$A240:$EG240)</f>
        <v>59</v>
      </c>
      <c r="EU240" s="69" t="n">
        <f aca="false">SUMIF($A$3:$EG$3,"=TH",$A240:$EG240)</f>
        <v>58</v>
      </c>
      <c r="EV240" s="69" t="n">
        <f aca="false">SUMIF($A$3:$EG$3,"=TF",$A240:$EG240)</f>
        <v>58</v>
      </c>
      <c r="XEG240" s="0"/>
      <c r="XEH240" s="0"/>
      <c r="XEI240" s="0"/>
      <c r="XEJ240" s="0"/>
      <c r="XEK240" s="0"/>
      <c r="XEL240" s="0"/>
      <c r="XEM240" s="0"/>
      <c r="XEN240" s="0"/>
      <c r="XEO240" s="0"/>
      <c r="XEP240" s="0"/>
      <c r="XEQ240" s="0"/>
      <c r="XER240" s="0"/>
      <c r="XES240" s="0"/>
      <c r="XET240" s="0"/>
      <c r="XEU240" s="0"/>
      <c r="XEV240" s="0"/>
      <c r="XEW240" s="0"/>
      <c r="XEX240" s="0"/>
      <c r="XEY240" s="0"/>
      <c r="XEZ240" s="0"/>
      <c r="XFA240" s="0"/>
      <c r="XFB240" s="0"/>
      <c r="XFC240" s="0"/>
      <c r="XFD240" s="70"/>
    </row>
    <row r="241" s="72" customFormat="true" ht="15" hidden="false" customHeight="false" outlineLevel="0" collapsed="false">
      <c r="A241" s="71" t="n">
        <f aca="false">A240+1</f>
        <v>237</v>
      </c>
      <c r="B241" s="72" t="s">
        <v>672</v>
      </c>
      <c r="C241" s="72" t="s">
        <v>706</v>
      </c>
      <c r="D241" s="72" t="s">
        <v>674</v>
      </c>
      <c r="E241" s="72" t="s">
        <v>675</v>
      </c>
      <c r="J241" s="73"/>
      <c r="K241" s="73" t="n">
        <v>8</v>
      </c>
      <c r="L241" s="73"/>
      <c r="M241" s="73" t="n">
        <f aca="false">SUM(J241:L241)</f>
        <v>8</v>
      </c>
      <c r="N241" s="73" t="n">
        <f aca="false">R241+V241+Z241</f>
        <v>1</v>
      </c>
      <c r="O241" s="73" t="n">
        <f aca="false">S241+W241+AA241</f>
        <v>5</v>
      </c>
      <c r="P241" s="73" t="n">
        <f aca="false">T241+X241+AB241</f>
        <v>5</v>
      </c>
      <c r="Q241" s="73" t="n">
        <f aca="false">U241+Y241+AC241</f>
        <v>5</v>
      </c>
      <c r="R241" s="73" t="n">
        <v>1</v>
      </c>
      <c r="S241" s="73" t="n">
        <v>5</v>
      </c>
      <c r="T241" s="73" t="n">
        <v>5</v>
      </c>
      <c r="U241" s="73" t="n">
        <v>5</v>
      </c>
      <c r="V241" s="73" t="n">
        <v>0</v>
      </c>
      <c r="W241" s="73"/>
      <c r="X241" s="73"/>
      <c r="Y241" s="73"/>
      <c r="Z241" s="73" t="n">
        <v>0</v>
      </c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  <c r="BF241" s="73"/>
      <c r="BG241" s="73"/>
      <c r="BH241" s="73"/>
      <c r="BI241" s="73"/>
      <c r="BJ241" s="73" t="n">
        <v>3</v>
      </c>
      <c r="BK241" s="73" t="n">
        <v>14</v>
      </c>
      <c r="BL241" s="73" t="n">
        <v>9</v>
      </c>
      <c r="BM241" s="73" t="n">
        <v>7</v>
      </c>
      <c r="BN241" s="73"/>
      <c r="BO241" s="73"/>
      <c r="BP241" s="73"/>
      <c r="BQ241" s="73"/>
      <c r="BR241" s="73"/>
      <c r="BS241" s="73"/>
      <c r="BT241" s="73"/>
      <c r="BU241" s="73"/>
      <c r="BV241" s="73"/>
      <c r="BW241" s="73"/>
      <c r="BX241" s="73"/>
      <c r="BY241" s="73"/>
      <c r="BZ241" s="73"/>
      <c r="CA241" s="73"/>
      <c r="CB241" s="73"/>
      <c r="CC241" s="73"/>
      <c r="CD241" s="73"/>
      <c r="CE241" s="73"/>
      <c r="CF241" s="73"/>
      <c r="CG241" s="73"/>
      <c r="CH241" s="73"/>
      <c r="CI241" s="73"/>
      <c r="CJ241" s="73"/>
      <c r="CK241" s="73"/>
      <c r="CL241" s="73"/>
      <c r="CM241" s="73"/>
      <c r="CN241" s="73"/>
      <c r="CO241" s="73"/>
      <c r="CP241" s="73"/>
      <c r="CQ241" s="73"/>
      <c r="CR241" s="73"/>
      <c r="CS241" s="73"/>
      <c r="CT241" s="73"/>
      <c r="CU241" s="73"/>
      <c r="CV241" s="73"/>
      <c r="CW241" s="73"/>
      <c r="CX241" s="73" t="n">
        <v>2</v>
      </c>
      <c r="CY241" s="73" t="n">
        <v>13</v>
      </c>
      <c r="CZ241" s="73" t="n">
        <v>13</v>
      </c>
      <c r="DA241" s="73" t="n">
        <v>13</v>
      </c>
      <c r="DB241" s="73"/>
      <c r="DC241" s="73"/>
      <c r="DD241" s="73"/>
      <c r="DE241" s="73"/>
      <c r="DF241" s="73"/>
      <c r="DG241" s="73"/>
      <c r="DH241" s="73"/>
      <c r="DI241" s="73"/>
      <c r="DJ241" s="73"/>
      <c r="DK241" s="73"/>
      <c r="DL241" s="73"/>
      <c r="DM241" s="73"/>
      <c r="DN241" s="73"/>
      <c r="DO241" s="73"/>
      <c r="DP241" s="73"/>
      <c r="DQ241" s="73"/>
      <c r="DR241" s="73"/>
      <c r="DS241" s="73"/>
      <c r="DT241" s="73"/>
      <c r="DU241" s="73"/>
      <c r="DV241" s="73"/>
      <c r="DW241" s="73"/>
      <c r="DX241" s="73"/>
      <c r="DY241" s="73"/>
      <c r="DZ241" s="73"/>
      <c r="EA241" s="73"/>
      <c r="EB241" s="73"/>
      <c r="EC241" s="73"/>
      <c r="ED241" s="73"/>
      <c r="EE241" s="73"/>
      <c r="EF241" s="73"/>
      <c r="EG241" s="73"/>
      <c r="EH241" s="73" t="n">
        <f aca="false">SUM(I241:L241)</f>
        <v>8</v>
      </c>
      <c r="EI241" s="73" t="n">
        <f aca="false">SUMIF($N$3:$EG$3,"=TF",$N241:$EG241)</f>
        <v>25</v>
      </c>
      <c r="EJ241" s="73" t="n">
        <f aca="false">IF($B241=$B242,"",SUMIF($B$5:$B$287,$B241,$EI$5:$EI$287))</f>
        <v>464</v>
      </c>
      <c r="EK241" s="59" t="n">
        <f aca="false">IF(SUMIF($B$5:$B$287,$B241,$EI$5:$EI$287)=0,"", EI241/SUMIF($B$5:$B$287,$B241,$EI$5:$EI$287))</f>
        <v>0.0538793103448276</v>
      </c>
      <c r="EL241" s="60" t="n">
        <f aca="false">IF(EH241=0, "", EI241/EH241)</f>
        <v>3.125</v>
      </c>
      <c r="EM241" s="72" t="str">
        <f aca="false">B241</f>
        <v>San Mateo</v>
      </c>
      <c r="EN241" s="72" t="n">
        <f aca="false">EN240+1</f>
        <v>40</v>
      </c>
      <c r="ER241" s="73" t="n">
        <f aca="false">SUMIF($A$3:$EG$3,"=TN",$A241:$EG241)</f>
        <v>6</v>
      </c>
      <c r="ES241" s="73" t="n">
        <f aca="false">M241</f>
        <v>8</v>
      </c>
      <c r="ET241" s="73" t="n">
        <f aca="false">SUMIF($A$3:$EG$3,"=TE",$A241:$EG241)</f>
        <v>32</v>
      </c>
      <c r="EU241" s="73" t="n">
        <f aca="false">SUMIF($A$3:$EG$3,"=TH",$A241:$EG241)</f>
        <v>27</v>
      </c>
      <c r="EV241" s="73" t="n">
        <f aca="false">SUMIF($A$3:$EG$3,"=TF",$A241:$EG241)</f>
        <v>25</v>
      </c>
      <c r="XEG241" s="0"/>
      <c r="XEH241" s="0"/>
      <c r="XEI241" s="0"/>
      <c r="XEJ241" s="0"/>
      <c r="XEK241" s="0"/>
      <c r="XEL241" s="0"/>
      <c r="XEM241" s="0"/>
      <c r="XEN241" s="0"/>
      <c r="XEO241" s="0"/>
      <c r="XEP241" s="0"/>
      <c r="XEQ241" s="0"/>
      <c r="XER241" s="0"/>
      <c r="XES241" s="0"/>
      <c r="XET241" s="0"/>
      <c r="XEU241" s="0"/>
      <c r="XEV241" s="0"/>
      <c r="XEW241" s="0"/>
      <c r="XEX241" s="0"/>
      <c r="XEY241" s="0"/>
      <c r="XEZ241" s="0"/>
      <c r="XFA241" s="0"/>
      <c r="XFB241" s="0"/>
      <c r="XFC241" s="0"/>
      <c r="XFD241" s="74"/>
    </row>
    <row r="242" s="68" customFormat="true" ht="15" hidden="false" customHeight="false" outlineLevel="0" collapsed="false">
      <c r="A242" s="67" t="n">
        <f aca="false">A241+1</f>
        <v>238</v>
      </c>
      <c r="B242" s="68" t="s">
        <v>707</v>
      </c>
      <c r="C242" s="68" t="s">
        <v>708</v>
      </c>
      <c r="D242" s="68" t="s">
        <v>709</v>
      </c>
      <c r="E242" s="68" t="s">
        <v>710</v>
      </c>
      <c r="J242" s="69"/>
      <c r="K242" s="69" t="n">
        <v>12</v>
      </c>
      <c r="L242" s="69"/>
      <c r="M242" s="69" t="n">
        <f aca="false">SUM(J242:L242)</f>
        <v>12</v>
      </c>
      <c r="N242" s="69" t="n">
        <f aca="false">R242+V242+Z242</f>
        <v>7</v>
      </c>
      <c r="O242" s="69" t="n">
        <f aca="false">S242+W242+AA242</f>
        <v>34</v>
      </c>
      <c r="P242" s="69" t="n">
        <f aca="false">T242+X242+AB242</f>
        <v>34</v>
      </c>
      <c r="Q242" s="69" t="n">
        <f aca="false">U242+Y242+AC242</f>
        <v>31</v>
      </c>
      <c r="R242" s="69" t="n">
        <v>6</v>
      </c>
      <c r="S242" s="69" t="n">
        <v>30</v>
      </c>
      <c r="T242" s="69" t="n">
        <v>30</v>
      </c>
      <c r="U242" s="69" t="n">
        <v>27</v>
      </c>
      <c r="V242" s="69" t="n">
        <v>1</v>
      </c>
      <c r="W242" s="69" t="n">
        <v>4</v>
      </c>
      <c r="X242" s="69" t="n">
        <v>4</v>
      </c>
      <c r="Y242" s="69" t="n">
        <v>4</v>
      </c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69"/>
      <c r="AN242" s="69"/>
      <c r="AO242" s="69"/>
      <c r="AP242" s="69"/>
      <c r="AQ242" s="69"/>
      <c r="AR242" s="69"/>
      <c r="AS242" s="69"/>
      <c r="AT242" s="69"/>
      <c r="AU242" s="69"/>
      <c r="AV242" s="69"/>
      <c r="AW242" s="69"/>
      <c r="AX242" s="69"/>
      <c r="AY242" s="69"/>
      <c r="AZ242" s="69"/>
      <c r="BA242" s="69"/>
      <c r="BB242" s="69"/>
      <c r="BC242" s="69"/>
      <c r="BD242" s="69"/>
      <c r="BE242" s="69"/>
      <c r="BF242" s="69"/>
      <c r="BG242" s="69"/>
      <c r="BH242" s="69"/>
      <c r="BI242" s="69"/>
      <c r="BJ242" s="69"/>
      <c r="BK242" s="69"/>
      <c r="BL242" s="69"/>
      <c r="BM242" s="69"/>
      <c r="BN242" s="69"/>
      <c r="BO242" s="69"/>
      <c r="BP242" s="69"/>
      <c r="BQ242" s="69"/>
      <c r="BR242" s="69"/>
      <c r="BS242" s="69"/>
      <c r="BT242" s="69"/>
      <c r="BU242" s="69"/>
      <c r="BV242" s="69"/>
      <c r="BW242" s="69"/>
      <c r="BX242" s="69"/>
      <c r="BY242" s="69"/>
      <c r="BZ242" s="69"/>
      <c r="CA242" s="69"/>
      <c r="CB242" s="69"/>
      <c r="CC242" s="69"/>
      <c r="CD242" s="69"/>
      <c r="CE242" s="69"/>
      <c r="CF242" s="69"/>
      <c r="CG242" s="69"/>
      <c r="CH242" s="69"/>
      <c r="CI242" s="69"/>
      <c r="CJ242" s="69"/>
      <c r="CK242" s="69"/>
      <c r="CL242" s="69"/>
      <c r="CM242" s="69"/>
      <c r="CN242" s="69"/>
      <c r="CO242" s="69"/>
      <c r="CP242" s="69"/>
      <c r="CQ242" s="69"/>
      <c r="CR242" s="69"/>
      <c r="CS242" s="69"/>
      <c r="CT242" s="69"/>
      <c r="CU242" s="69"/>
      <c r="CV242" s="69"/>
      <c r="CW242" s="69"/>
      <c r="CX242" s="69"/>
      <c r="CY242" s="69"/>
      <c r="CZ242" s="69"/>
      <c r="DA242" s="69"/>
      <c r="DB242" s="69"/>
      <c r="DC242" s="69"/>
      <c r="DD242" s="69"/>
      <c r="DE242" s="69"/>
      <c r="DF242" s="69"/>
      <c r="DG242" s="69"/>
      <c r="DH242" s="69"/>
      <c r="DI242" s="69"/>
      <c r="DJ242" s="69"/>
      <c r="DK242" s="69"/>
      <c r="DL242" s="69"/>
      <c r="DM242" s="69"/>
      <c r="DN242" s="69" t="n">
        <v>2</v>
      </c>
      <c r="DO242" s="69" t="n">
        <v>10</v>
      </c>
      <c r="DP242" s="69" t="n">
        <v>10</v>
      </c>
      <c r="DQ242" s="69" t="n">
        <v>10</v>
      </c>
      <c r="DR242" s="69"/>
      <c r="DS242" s="69"/>
      <c r="DT242" s="69"/>
      <c r="DU242" s="69"/>
      <c r="DV242" s="69"/>
      <c r="DW242" s="69"/>
      <c r="DX242" s="69"/>
      <c r="DY242" s="69"/>
      <c r="DZ242" s="69"/>
      <c r="EA242" s="69"/>
      <c r="EB242" s="69"/>
      <c r="EC242" s="69"/>
      <c r="ED242" s="69"/>
      <c r="EE242" s="69"/>
      <c r="EF242" s="69"/>
      <c r="EG242" s="69"/>
      <c r="EH242" s="69" t="n">
        <f aca="false">SUM(I242:L242)</f>
        <v>12</v>
      </c>
      <c r="EI242" s="69" t="n">
        <f aca="false">SUMIF($N$3:$EG$3,"=TF",$N242:$EG242)</f>
        <v>41</v>
      </c>
      <c r="EJ242" s="69" t="str">
        <f aca="false">IF($B242=$B243,"",SUMIF($B$5:$B$287,$B242,$EI$5:$EI$287))</f>
        <v/>
      </c>
      <c r="EK242" s="59" t="n">
        <f aca="false">IF(SUMIF($B$5:$B$287,$B242,$EI$5:$EI$287)=0,"", EI242/SUMIF($B$5:$B$287,$B242,$EI$5:$EI$287))</f>
        <v>0.0121301775147929</v>
      </c>
      <c r="EL242" s="60" t="n">
        <f aca="false">IF(EH242=0, "", EI242/EH242)</f>
        <v>3.41666666666667</v>
      </c>
      <c r="EM242" s="68" t="str">
        <f aca="false">B242</f>
        <v>Santa Clara</v>
      </c>
      <c r="EN242" s="68" t="n">
        <f aca="false">EN241+1</f>
        <v>41</v>
      </c>
      <c r="EP242" s="68" t="s">
        <v>711</v>
      </c>
      <c r="ER242" s="69" t="n">
        <f aca="false">SUMIF($A$3:$EG$3,"=TN",$A242:$EG242)</f>
        <v>9</v>
      </c>
      <c r="ES242" s="69" t="n">
        <f aca="false">M242</f>
        <v>12</v>
      </c>
      <c r="ET242" s="69" t="n">
        <f aca="false">SUMIF($A$3:$EG$3,"=TE",$A242:$EG242)</f>
        <v>44</v>
      </c>
      <c r="EU242" s="69" t="n">
        <f aca="false">SUMIF($A$3:$EG$3,"=TH",$A242:$EG242)</f>
        <v>44</v>
      </c>
      <c r="EV242" s="69" t="n">
        <f aca="false">SUMIF($A$3:$EG$3,"=TF",$A242:$EG242)</f>
        <v>41</v>
      </c>
      <c r="XEG242" s="0"/>
      <c r="XEH242" s="0"/>
      <c r="XEI242" s="0"/>
      <c r="XEJ242" s="0"/>
      <c r="XEK242" s="0"/>
      <c r="XEL242" s="0"/>
      <c r="XEM242" s="0"/>
      <c r="XEN242" s="0"/>
      <c r="XEO242" s="0"/>
      <c r="XEP242" s="0"/>
      <c r="XEQ242" s="0"/>
      <c r="XER242" s="0"/>
      <c r="XES242" s="0"/>
      <c r="XET242" s="0"/>
      <c r="XEU242" s="0"/>
      <c r="XEV242" s="0"/>
      <c r="XEW242" s="0"/>
      <c r="XEX242" s="0"/>
      <c r="XEY242" s="0"/>
      <c r="XEZ242" s="0"/>
      <c r="XFA242" s="0"/>
      <c r="XFB242" s="0"/>
      <c r="XFC242" s="0"/>
      <c r="XFD242" s="70"/>
    </row>
    <row r="243" s="72" customFormat="true" ht="15" hidden="false" customHeight="false" outlineLevel="0" collapsed="false">
      <c r="A243" s="71" t="n">
        <f aca="false">A242+1</f>
        <v>239</v>
      </c>
      <c r="B243" s="72" t="s">
        <v>707</v>
      </c>
      <c r="C243" s="72" t="s">
        <v>712</v>
      </c>
      <c r="D243" s="72" t="s">
        <v>713</v>
      </c>
      <c r="E243" s="72" t="s">
        <v>714</v>
      </c>
      <c r="J243" s="73" t="n">
        <v>3</v>
      </c>
      <c r="K243" s="73"/>
      <c r="L243" s="73"/>
      <c r="M243" s="73" t="n">
        <f aca="false">SUM(J243:L243)</f>
        <v>3</v>
      </c>
      <c r="N243" s="73" t="n">
        <f aca="false">R243+V243+Z243</f>
        <v>1</v>
      </c>
      <c r="O243" s="73" t="n">
        <f aca="false">S243+W243+AA243</f>
        <v>0</v>
      </c>
      <c r="P243" s="73" t="n">
        <f aca="false">T243+X243+AB243</f>
        <v>0</v>
      </c>
      <c r="Q243" s="73" t="n">
        <f aca="false">U243+Y243+AC243</f>
        <v>0</v>
      </c>
      <c r="R243" s="73" t="n">
        <v>1</v>
      </c>
      <c r="S243" s="73" t="n">
        <v>0</v>
      </c>
      <c r="T243" s="73" t="n">
        <v>0</v>
      </c>
      <c r="U243" s="73" t="n">
        <v>0</v>
      </c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 t="n">
        <v>1</v>
      </c>
      <c r="AQ243" s="73" t="n">
        <v>0</v>
      </c>
      <c r="AR243" s="73" t="n">
        <v>0</v>
      </c>
      <c r="AS243" s="73" t="n">
        <v>0</v>
      </c>
      <c r="AT243" s="73" t="n">
        <v>1</v>
      </c>
      <c r="AU243" s="73" t="n">
        <v>0</v>
      </c>
      <c r="AV243" s="73" t="n">
        <v>0</v>
      </c>
      <c r="AW243" s="73" t="n">
        <v>0</v>
      </c>
      <c r="AX243" s="73"/>
      <c r="AY243" s="73"/>
      <c r="AZ243" s="73"/>
      <c r="BA243" s="73"/>
      <c r="BB243" s="73"/>
      <c r="BC243" s="73"/>
      <c r="BD243" s="73"/>
      <c r="BE243" s="73"/>
      <c r="BF243" s="73"/>
      <c r="BG243" s="73"/>
      <c r="BH243" s="73"/>
      <c r="BI243" s="73"/>
      <c r="BJ243" s="73"/>
      <c r="BK243" s="73"/>
      <c r="BL243" s="73"/>
      <c r="BM243" s="73"/>
      <c r="BN243" s="73"/>
      <c r="BO243" s="73"/>
      <c r="BP243" s="73"/>
      <c r="BQ243" s="73"/>
      <c r="BR243" s="73"/>
      <c r="BS243" s="73"/>
      <c r="BT243" s="73"/>
      <c r="BU243" s="73"/>
      <c r="BV243" s="73"/>
      <c r="BW243" s="73"/>
      <c r="BX243" s="73"/>
      <c r="BY243" s="73"/>
      <c r="BZ243" s="73"/>
      <c r="CA243" s="73"/>
      <c r="CB243" s="73"/>
      <c r="CC243" s="73"/>
      <c r="CD243" s="73"/>
      <c r="CE243" s="73"/>
      <c r="CF243" s="73"/>
      <c r="CG243" s="73"/>
      <c r="CH243" s="73"/>
      <c r="CI243" s="73"/>
      <c r="CJ243" s="73"/>
      <c r="CK243" s="73"/>
      <c r="CL243" s="73"/>
      <c r="CM243" s="73"/>
      <c r="CN243" s="73"/>
      <c r="CO243" s="73"/>
      <c r="CP243" s="73"/>
      <c r="CQ243" s="73"/>
      <c r="CR243" s="73"/>
      <c r="CS243" s="73"/>
      <c r="CT243" s="73"/>
      <c r="CU243" s="73"/>
      <c r="CV243" s="73"/>
      <c r="CW243" s="73"/>
      <c r="CX243" s="73"/>
      <c r="CY243" s="73"/>
      <c r="CZ243" s="73"/>
      <c r="DA243" s="73"/>
      <c r="DB243" s="73"/>
      <c r="DC243" s="73"/>
      <c r="DD243" s="73"/>
      <c r="DE243" s="73"/>
      <c r="DF243" s="73"/>
      <c r="DG243" s="73"/>
      <c r="DH243" s="73"/>
      <c r="DI243" s="73"/>
      <c r="DJ243" s="73"/>
      <c r="DK243" s="73"/>
      <c r="DL243" s="73"/>
      <c r="DM243" s="73"/>
      <c r="DN243" s="73"/>
      <c r="DO243" s="73"/>
      <c r="DP243" s="73"/>
      <c r="DQ243" s="73"/>
      <c r="DR243" s="73"/>
      <c r="DS243" s="73"/>
      <c r="DT243" s="73"/>
      <c r="DU243" s="73"/>
      <c r="DV243" s="73"/>
      <c r="DW243" s="73"/>
      <c r="DX243" s="73"/>
      <c r="DY243" s="73"/>
      <c r="DZ243" s="73"/>
      <c r="EA243" s="73"/>
      <c r="EB243" s="73"/>
      <c r="EC243" s="73"/>
      <c r="ED243" s="73"/>
      <c r="EE243" s="73"/>
      <c r="EF243" s="73"/>
      <c r="EG243" s="73"/>
      <c r="EH243" s="73" t="n">
        <f aca="false">SUM(I243:L243)</f>
        <v>3</v>
      </c>
      <c r="EI243" s="73" t="n">
        <f aca="false">SUMIF($N$3:$EG$3,"=TF",$N243:$EG243)</f>
        <v>0</v>
      </c>
      <c r="EJ243" s="73" t="str">
        <f aca="false">IF($B243=$B244,"",SUMIF($B$5:$B$287,$B243,$EI$5:$EI$287))</f>
        <v/>
      </c>
      <c r="EK243" s="59" t="n">
        <f aca="false">IF(SUMIF($B$5:$B$287,$B243,$EI$5:$EI$287)=0,"", EI243/SUMIF($B$5:$B$287,$B243,$EI$5:$EI$287))</f>
        <v>0</v>
      </c>
      <c r="EL243" s="60" t="n">
        <f aca="false">IF(EH243=0, "", EI243/EH243)</f>
        <v>0</v>
      </c>
      <c r="EM243" s="72" t="str">
        <f aca="false">B243</f>
        <v>Santa Clara</v>
      </c>
      <c r="EN243" s="72" t="n">
        <f aca="false">EN242+1</f>
        <v>42</v>
      </c>
      <c r="EP243" s="72" t="s">
        <v>715</v>
      </c>
      <c r="ER243" s="73" t="n">
        <f aca="false">SUMIF($A$3:$EG$3,"=TN",$A243:$EG243)</f>
        <v>3</v>
      </c>
      <c r="ES243" s="73" t="n">
        <f aca="false">M243</f>
        <v>3</v>
      </c>
      <c r="ET243" s="73" t="n">
        <f aca="false">SUMIF($A$3:$EG$3,"=TE",$A243:$EG243)</f>
        <v>0</v>
      </c>
      <c r="EU243" s="73" t="n">
        <f aca="false">SUMIF($A$3:$EG$3,"=TH",$A243:$EG243)</f>
        <v>0</v>
      </c>
      <c r="EV243" s="73" t="n">
        <f aca="false">SUMIF($A$3:$EG$3,"=TF",$A243:$EG243)</f>
        <v>0</v>
      </c>
      <c r="XEG243" s="0"/>
      <c r="XEH243" s="0"/>
      <c r="XEI243" s="0"/>
      <c r="XEJ243" s="0"/>
      <c r="XEK243" s="0"/>
      <c r="XEL243" s="0"/>
      <c r="XEM243" s="0"/>
      <c r="XEN243" s="0"/>
      <c r="XEO243" s="0"/>
      <c r="XEP243" s="0"/>
      <c r="XEQ243" s="0"/>
      <c r="XER243" s="0"/>
      <c r="XES243" s="0"/>
      <c r="XET243" s="0"/>
      <c r="XEU243" s="0"/>
      <c r="XEV243" s="0"/>
      <c r="XEW243" s="0"/>
      <c r="XEX243" s="0"/>
      <c r="XEY243" s="0"/>
      <c r="XEZ243" s="0"/>
      <c r="XFA243" s="0"/>
      <c r="XFB243" s="0"/>
      <c r="XFC243" s="0"/>
      <c r="XFD243" s="74"/>
    </row>
    <row r="244" s="68" customFormat="true" ht="15" hidden="false" customHeight="false" outlineLevel="0" collapsed="false">
      <c r="A244" s="67" t="n">
        <f aca="false">A243+1</f>
        <v>240</v>
      </c>
      <c r="B244" s="68" t="s">
        <v>707</v>
      </c>
      <c r="C244" s="68" t="s">
        <v>716</v>
      </c>
      <c r="D244" s="68" t="s">
        <v>717</v>
      </c>
      <c r="E244" s="68" t="s">
        <v>718</v>
      </c>
      <c r="F244" s="68" t="s">
        <v>719</v>
      </c>
      <c r="G244" s="68" t="s">
        <v>720</v>
      </c>
      <c r="J244" s="69"/>
      <c r="K244" s="69" t="n">
        <v>12</v>
      </c>
      <c r="L244" s="69"/>
      <c r="M244" s="69" t="n">
        <f aca="false">SUM(J244:L244)</f>
        <v>12</v>
      </c>
      <c r="N244" s="69" t="n">
        <f aca="false">R244+V244+Z244</f>
        <v>7</v>
      </c>
      <c r="O244" s="69" t="n">
        <f aca="false">S244+W244+AA244</f>
        <v>35</v>
      </c>
      <c r="P244" s="69" t="n">
        <f aca="false">T244+X244+AB244</f>
        <v>33</v>
      </c>
      <c r="Q244" s="69" t="n">
        <f aca="false">U244+Y244+AC244</f>
        <v>27</v>
      </c>
      <c r="R244" s="69" t="n">
        <v>5</v>
      </c>
      <c r="S244" s="69" t="n">
        <v>25</v>
      </c>
      <c r="T244" s="69" t="n">
        <v>24</v>
      </c>
      <c r="U244" s="69" t="n">
        <v>18</v>
      </c>
      <c r="V244" s="69" t="n">
        <v>2</v>
      </c>
      <c r="W244" s="69" t="n">
        <v>10</v>
      </c>
      <c r="X244" s="69" t="n">
        <v>9</v>
      </c>
      <c r="Y244" s="69" t="n">
        <v>9</v>
      </c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69"/>
      <c r="AN244" s="69"/>
      <c r="AO244" s="69"/>
      <c r="AP244" s="69"/>
      <c r="AQ244" s="69"/>
      <c r="AR244" s="69"/>
      <c r="AS244" s="69"/>
      <c r="AT244" s="69"/>
      <c r="AU244" s="69"/>
      <c r="AV244" s="69"/>
      <c r="AW244" s="69"/>
      <c r="AX244" s="69"/>
      <c r="AY244" s="69"/>
      <c r="AZ244" s="69"/>
      <c r="BA244" s="69"/>
      <c r="BB244" s="69"/>
      <c r="BC244" s="69"/>
      <c r="BD244" s="69"/>
      <c r="BE244" s="69"/>
      <c r="BF244" s="69"/>
      <c r="BG244" s="69"/>
      <c r="BH244" s="69"/>
      <c r="BI244" s="69"/>
      <c r="BJ244" s="69"/>
      <c r="BK244" s="69"/>
      <c r="BL244" s="69"/>
      <c r="BM244" s="69"/>
      <c r="BN244" s="69"/>
      <c r="BO244" s="69"/>
      <c r="BP244" s="69"/>
      <c r="BQ244" s="69"/>
      <c r="BR244" s="69"/>
      <c r="BS244" s="69"/>
      <c r="BT244" s="69"/>
      <c r="BU244" s="69"/>
      <c r="BV244" s="69"/>
      <c r="BW244" s="69"/>
      <c r="BX244" s="69"/>
      <c r="BY244" s="69"/>
      <c r="BZ244" s="69"/>
      <c r="CA244" s="69"/>
      <c r="CB244" s="69"/>
      <c r="CC244" s="69"/>
      <c r="CD244" s="69"/>
      <c r="CE244" s="69"/>
      <c r="CF244" s="69"/>
      <c r="CG244" s="69"/>
      <c r="CH244" s="69"/>
      <c r="CI244" s="69"/>
      <c r="CJ244" s="69"/>
      <c r="CK244" s="69"/>
      <c r="CL244" s="69"/>
      <c r="CM244" s="69"/>
      <c r="CN244" s="69"/>
      <c r="CO244" s="69"/>
      <c r="CP244" s="69"/>
      <c r="CQ244" s="69"/>
      <c r="CR244" s="69"/>
      <c r="CS244" s="69"/>
      <c r="CT244" s="69"/>
      <c r="CU244" s="69"/>
      <c r="CV244" s="69"/>
      <c r="CW244" s="69"/>
      <c r="CX244" s="69"/>
      <c r="CY244" s="69"/>
      <c r="CZ244" s="69"/>
      <c r="DA244" s="69"/>
      <c r="DB244" s="69"/>
      <c r="DC244" s="69"/>
      <c r="DD244" s="69"/>
      <c r="DE244" s="69"/>
      <c r="DF244" s="69"/>
      <c r="DG244" s="69"/>
      <c r="DH244" s="69"/>
      <c r="DI244" s="69"/>
      <c r="DJ244" s="69"/>
      <c r="DK244" s="69"/>
      <c r="DL244" s="69"/>
      <c r="DM244" s="69"/>
      <c r="DN244" s="69"/>
      <c r="DO244" s="69"/>
      <c r="DP244" s="69"/>
      <c r="DQ244" s="69"/>
      <c r="DR244" s="69" t="n">
        <v>1</v>
      </c>
      <c r="DS244" s="69" t="n">
        <v>0</v>
      </c>
      <c r="DT244" s="69" t="n">
        <v>0</v>
      </c>
      <c r="DU244" s="69" t="n">
        <v>0</v>
      </c>
      <c r="DV244" s="69"/>
      <c r="DW244" s="69"/>
      <c r="DX244" s="69"/>
      <c r="DY244" s="69"/>
      <c r="DZ244" s="69"/>
      <c r="EA244" s="69"/>
      <c r="EB244" s="69"/>
      <c r="EC244" s="69"/>
      <c r="ED244" s="69"/>
      <c r="EE244" s="69"/>
      <c r="EF244" s="69"/>
      <c r="EG244" s="69"/>
      <c r="EH244" s="69" t="n">
        <f aca="false">SUM(I244:L244)</f>
        <v>12</v>
      </c>
      <c r="EI244" s="69" t="n">
        <f aca="false">SUMIF($N$3:$EG$3,"=TF",$N244:$EG244)</f>
        <v>27</v>
      </c>
      <c r="EJ244" s="69" t="str">
        <f aca="false">IF($B244=$B245,"",SUMIF($B$5:$B$287,$B244,$EI$5:$EI$287))</f>
        <v/>
      </c>
      <c r="EK244" s="59" t="n">
        <f aca="false">IF(SUMIF($B$5:$B$287,$B244,$EI$5:$EI$287)=0,"", EI244/SUMIF($B$5:$B$287,$B244,$EI$5:$EI$287))</f>
        <v>0.00798816568047337</v>
      </c>
      <c r="EL244" s="60" t="n">
        <f aca="false">IF(EH244=0, "", EI244/EH244)</f>
        <v>2.25</v>
      </c>
      <c r="EM244" s="68" t="str">
        <f aca="false">B244</f>
        <v>Santa Clara</v>
      </c>
      <c r="EN244" s="68" t="n">
        <f aca="false">EN243+1</f>
        <v>43</v>
      </c>
      <c r="ER244" s="69" t="n">
        <f aca="false">SUMIF($A$3:$EG$3,"=TN",$A244:$EG244)</f>
        <v>8</v>
      </c>
      <c r="ES244" s="69" t="n">
        <f aca="false">M244</f>
        <v>12</v>
      </c>
      <c r="ET244" s="69" t="n">
        <f aca="false">SUMIF($A$3:$EG$3,"=TE",$A244:$EG244)</f>
        <v>35</v>
      </c>
      <c r="EU244" s="69" t="n">
        <f aca="false">SUMIF($A$3:$EG$3,"=TH",$A244:$EG244)</f>
        <v>33</v>
      </c>
      <c r="EV244" s="69" t="n">
        <f aca="false">SUMIF($A$3:$EG$3,"=TF",$A244:$EG244)</f>
        <v>27</v>
      </c>
      <c r="XEG244" s="0"/>
      <c r="XEH244" s="0"/>
      <c r="XEI244" s="0"/>
      <c r="XEJ244" s="0"/>
      <c r="XEK244" s="0"/>
      <c r="XEL244" s="0"/>
      <c r="XEM244" s="0"/>
      <c r="XEN244" s="0"/>
      <c r="XEO244" s="0"/>
      <c r="XEP244" s="0"/>
      <c r="XEQ244" s="0"/>
      <c r="XER244" s="0"/>
      <c r="XES244" s="0"/>
      <c r="XET244" s="0"/>
      <c r="XEU244" s="0"/>
      <c r="XEV244" s="0"/>
      <c r="XEW244" s="0"/>
      <c r="XEX244" s="0"/>
      <c r="XEY244" s="0"/>
      <c r="XEZ244" s="0"/>
      <c r="XFA244" s="0"/>
      <c r="XFB244" s="0"/>
      <c r="XFC244" s="0"/>
      <c r="XFD244" s="70"/>
    </row>
    <row r="245" s="72" customFormat="true" ht="15" hidden="false" customHeight="false" outlineLevel="0" collapsed="false">
      <c r="A245" s="71" t="n">
        <f aca="false">A244+1</f>
        <v>241</v>
      </c>
      <c r="B245" s="72" t="s">
        <v>707</v>
      </c>
      <c r="C245" s="72" t="s">
        <v>721</v>
      </c>
      <c r="D245" s="72" t="s">
        <v>722</v>
      </c>
      <c r="E245" s="72" t="s">
        <v>723</v>
      </c>
      <c r="J245" s="73"/>
      <c r="K245" s="73" t="n">
        <v>19</v>
      </c>
      <c r="L245" s="73"/>
      <c r="M245" s="73" t="n">
        <f aca="false">SUM(J245:L245)</f>
        <v>19</v>
      </c>
      <c r="N245" s="73" t="n">
        <f aca="false">R245+V245+Z245</f>
        <v>10</v>
      </c>
      <c r="O245" s="73" t="n">
        <f aca="false">S245+W245+AA245</f>
        <v>49</v>
      </c>
      <c r="P245" s="73" t="n">
        <f aca="false">T245+X245+AB245</f>
        <v>41</v>
      </c>
      <c r="Q245" s="73" t="n">
        <f aca="false">U245+Y245+AC245</f>
        <v>38</v>
      </c>
      <c r="R245" s="73" t="n">
        <v>7</v>
      </c>
      <c r="S245" s="73" t="n">
        <v>33</v>
      </c>
      <c r="T245" s="73" t="n">
        <v>29</v>
      </c>
      <c r="U245" s="73" t="n">
        <v>28</v>
      </c>
      <c r="V245" s="73" t="n">
        <v>3</v>
      </c>
      <c r="W245" s="73" t="n">
        <v>16</v>
      </c>
      <c r="X245" s="73" t="n">
        <v>12</v>
      </c>
      <c r="Y245" s="73" t="n">
        <v>10</v>
      </c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 t="n">
        <v>1</v>
      </c>
      <c r="AM245" s="73" t="n">
        <v>4</v>
      </c>
      <c r="AN245" s="73" t="n">
        <v>4</v>
      </c>
      <c r="AO245" s="73" t="n">
        <v>4</v>
      </c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73"/>
      <c r="BN245" s="73"/>
      <c r="BO245" s="73"/>
      <c r="BP245" s="73"/>
      <c r="BQ245" s="73"/>
      <c r="BR245" s="73"/>
      <c r="BS245" s="73"/>
      <c r="BT245" s="73"/>
      <c r="BU245" s="73"/>
      <c r="BV245" s="73"/>
      <c r="BW245" s="73"/>
      <c r="BX245" s="73"/>
      <c r="BY245" s="73"/>
      <c r="BZ245" s="73"/>
      <c r="CA245" s="73"/>
      <c r="CB245" s="73"/>
      <c r="CC245" s="73"/>
      <c r="CD245" s="73"/>
      <c r="CE245" s="73"/>
      <c r="CF245" s="73"/>
      <c r="CG245" s="73"/>
      <c r="CH245" s="73"/>
      <c r="CI245" s="73"/>
      <c r="CJ245" s="73"/>
      <c r="CK245" s="73"/>
      <c r="CL245" s="73"/>
      <c r="CM245" s="73"/>
      <c r="CN245" s="73"/>
      <c r="CO245" s="73"/>
      <c r="CP245" s="73"/>
      <c r="CQ245" s="73"/>
      <c r="CR245" s="73"/>
      <c r="CS245" s="73"/>
      <c r="CT245" s="73"/>
      <c r="CU245" s="73"/>
      <c r="CV245" s="73"/>
      <c r="CW245" s="73"/>
      <c r="CX245" s="73"/>
      <c r="CY245" s="73"/>
      <c r="CZ245" s="73"/>
      <c r="DA245" s="73"/>
      <c r="DB245" s="73"/>
      <c r="DC245" s="73"/>
      <c r="DD245" s="73"/>
      <c r="DE245" s="73"/>
      <c r="DF245" s="73"/>
      <c r="DG245" s="73"/>
      <c r="DH245" s="73"/>
      <c r="DI245" s="73"/>
      <c r="DJ245" s="73"/>
      <c r="DK245" s="73"/>
      <c r="DL245" s="73"/>
      <c r="DM245" s="73"/>
      <c r="DN245" s="73" t="n">
        <v>2</v>
      </c>
      <c r="DO245" s="73" t="n">
        <v>9</v>
      </c>
      <c r="DP245" s="73" t="n">
        <v>7</v>
      </c>
      <c r="DQ245" s="73" t="n">
        <v>7</v>
      </c>
      <c r="DR245" s="73"/>
      <c r="DS245" s="73"/>
      <c r="DT245" s="73"/>
      <c r="DU245" s="73"/>
      <c r="DV245" s="73"/>
      <c r="DW245" s="73"/>
      <c r="DX245" s="73"/>
      <c r="DY245" s="73"/>
      <c r="DZ245" s="73"/>
      <c r="EA245" s="73"/>
      <c r="EB245" s="73"/>
      <c r="EC245" s="73"/>
      <c r="ED245" s="73"/>
      <c r="EE245" s="73"/>
      <c r="EF245" s="73"/>
      <c r="EG245" s="73"/>
      <c r="EH245" s="73" t="n">
        <f aca="false">SUM(I245:L245)</f>
        <v>19</v>
      </c>
      <c r="EI245" s="73" t="n">
        <f aca="false">SUMIF($N$3:$EG$3,"=TF",$N245:$EG245)</f>
        <v>49</v>
      </c>
      <c r="EJ245" s="73" t="str">
        <f aca="false">IF($B245=$B246,"",SUMIF($B$5:$B$287,$B245,$EI$5:$EI$287))</f>
        <v/>
      </c>
      <c r="EK245" s="59" t="n">
        <f aca="false">IF(SUMIF($B$5:$B$287,$B245,$EI$5:$EI$287)=0,"", EI245/SUMIF($B$5:$B$287,$B245,$EI$5:$EI$287))</f>
        <v>0.0144970414201183</v>
      </c>
      <c r="EL245" s="60" t="n">
        <f aca="false">IF(EH245=0, "", EI245/EH245)</f>
        <v>2.57894736842105</v>
      </c>
      <c r="EM245" s="72" t="str">
        <f aca="false">B245</f>
        <v>Santa Clara</v>
      </c>
      <c r="EN245" s="72" t="n">
        <f aca="false">EN244+1</f>
        <v>44</v>
      </c>
      <c r="EP245" s="72" t="s">
        <v>724</v>
      </c>
      <c r="ER245" s="73" t="n">
        <f aca="false">SUMIF($A$3:$EG$3,"=TN",$A245:$EG245)</f>
        <v>13</v>
      </c>
      <c r="ES245" s="73" t="n">
        <f aca="false">M245</f>
        <v>19</v>
      </c>
      <c r="ET245" s="73" t="n">
        <f aca="false">SUMIF($A$3:$EG$3,"=TE",$A245:$EG245)</f>
        <v>62</v>
      </c>
      <c r="EU245" s="73" t="n">
        <f aca="false">SUMIF($A$3:$EG$3,"=TH",$A245:$EG245)</f>
        <v>52</v>
      </c>
      <c r="EV245" s="73" t="n">
        <f aca="false">SUMIF($A$3:$EG$3,"=TF",$A245:$EG245)</f>
        <v>49</v>
      </c>
      <c r="XEG245" s="0"/>
      <c r="XEH245" s="0"/>
      <c r="XEI245" s="0"/>
      <c r="XEJ245" s="0"/>
      <c r="XEK245" s="0"/>
      <c r="XEL245" s="0"/>
      <c r="XEM245" s="0"/>
      <c r="XEN245" s="0"/>
      <c r="XEO245" s="0"/>
      <c r="XEP245" s="0"/>
      <c r="XEQ245" s="0"/>
      <c r="XER245" s="0"/>
      <c r="XES245" s="0"/>
      <c r="XET245" s="0"/>
      <c r="XEU245" s="0"/>
      <c r="XEV245" s="0"/>
      <c r="XEW245" s="0"/>
      <c r="XEX245" s="0"/>
      <c r="XEY245" s="0"/>
      <c r="XEZ245" s="0"/>
      <c r="XFA245" s="0"/>
      <c r="XFB245" s="0"/>
      <c r="XFC245" s="0"/>
      <c r="XFD245" s="74"/>
    </row>
    <row r="246" s="68" customFormat="true" ht="15" hidden="false" customHeight="false" outlineLevel="0" collapsed="false">
      <c r="A246" s="67" t="n">
        <f aca="false">A245+1</f>
        <v>242</v>
      </c>
      <c r="B246" s="68" t="s">
        <v>707</v>
      </c>
      <c r="C246" s="68" t="s">
        <v>725</v>
      </c>
      <c r="D246" s="68" t="s">
        <v>726</v>
      </c>
      <c r="E246" s="68" t="s">
        <v>727</v>
      </c>
      <c r="J246" s="69" t="n">
        <v>1</v>
      </c>
      <c r="K246" s="69" t="n">
        <v>15</v>
      </c>
      <c r="L246" s="69" t="n">
        <v>3</v>
      </c>
      <c r="M246" s="69" t="n">
        <f aca="false">SUM(J246:L246)</f>
        <v>19</v>
      </c>
      <c r="N246" s="69" t="n">
        <f aca="false">R246+V246+Z246</f>
        <v>7</v>
      </c>
      <c r="O246" s="69" t="n">
        <f aca="false">S246+W246+AA246</f>
        <v>27</v>
      </c>
      <c r="P246" s="69" t="n">
        <f aca="false">T246+X246+AB246</f>
        <v>26</v>
      </c>
      <c r="Q246" s="69" t="n">
        <f aca="false">U246+Y246+AC246</f>
        <v>21</v>
      </c>
      <c r="R246" s="69" t="n">
        <v>7</v>
      </c>
      <c r="S246" s="69" t="n">
        <v>27</v>
      </c>
      <c r="T246" s="69" t="n">
        <v>26</v>
      </c>
      <c r="U246" s="69" t="n">
        <v>21</v>
      </c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 t="n">
        <v>1</v>
      </c>
      <c r="AM246" s="69" t="n">
        <v>2</v>
      </c>
      <c r="AN246" s="69" t="n">
        <v>2</v>
      </c>
      <c r="AO246" s="69" t="n">
        <v>2</v>
      </c>
      <c r="AP246" s="69"/>
      <c r="AQ246" s="69"/>
      <c r="AR246" s="69"/>
      <c r="AS246" s="69"/>
      <c r="AT246" s="69"/>
      <c r="AU246" s="69"/>
      <c r="AV246" s="69"/>
      <c r="AW246" s="69"/>
      <c r="AX246" s="69"/>
      <c r="AY246" s="69"/>
      <c r="AZ246" s="69"/>
      <c r="BA246" s="69"/>
      <c r="BB246" s="69" t="n">
        <v>1</v>
      </c>
      <c r="BC246" s="69" t="n">
        <v>5</v>
      </c>
      <c r="BD246" s="69" t="n">
        <v>5</v>
      </c>
      <c r="BE246" s="69" t="n">
        <v>5</v>
      </c>
      <c r="BF246" s="69"/>
      <c r="BG246" s="69"/>
      <c r="BH246" s="69"/>
      <c r="BI246" s="69"/>
      <c r="BJ246" s="69"/>
      <c r="BK246" s="69"/>
      <c r="BL246" s="69"/>
      <c r="BM246" s="69"/>
      <c r="BN246" s="69"/>
      <c r="BO246" s="69"/>
      <c r="BP246" s="69"/>
      <c r="BQ246" s="69"/>
      <c r="BR246" s="69"/>
      <c r="BS246" s="69"/>
      <c r="BT246" s="69"/>
      <c r="BU246" s="69"/>
      <c r="BV246" s="69"/>
      <c r="BW246" s="69"/>
      <c r="BX246" s="69"/>
      <c r="BY246" s="69"/>
      <c r="BZ246" s="69"/>
      <c r="CA246" s="69"/>
      <c r="CB246" s="69"/>
      <c r="CC246" s="69"/>
      <c r="CD246" s="69"/>
      <c r="CE246" s="69"/>
      <c r="CF246" s="69"/>
      <c r="CG246" s="69"/>
      <c r="CH246" s="69"/>
      <c r="CI246" s="69"/>
      <c r="CJ246" s="69"/>
      <c r="CK246" s="69"/>
      <c r="CL246" s="69"/>
      <c r="CM246" s="69"/>
      <c r="CN246" s="69"/>
      <c r="CO246" s="69"/>
      <c r="CP246" s="69"/>
      <c r="CQ246" s="69"/>
      <c r="CR246" s="69"/>
      <c r="CS246" s="69"/>
      <c r="CT246" s="69"/>
      <c r="CU246" s="69"/>
      <c r="CV246" s="69"/>
      <c r="CW246" s="69"/>
      <c r="CX246" s="69"/>
      <c r="CY246" s="69"/>
      <c r="CZ246" s="69"/>
      <c r="DA246" s="69"/>
      <c r="DB246" s="69"/>
      <c r="DC246" s="69"/>
      <c r="DD246" s="69"/>
      <c r="DE246" s="69"/>
      <c r="DF246" s="69"/>
      <c r="DG246" s="69"/>
      <c r="DH246" s="69"/>
      <c r="DI246" s="69"/>
      <c r="DJ246" s="69"/>
      <c r="DK246" s="69"/>
      <c r="DL246" s="69"/>
      <c r="DM246" s="69"/>
      <c r="DN246" s="69" t="n">
        <v>3</v>
      </c>
      <c r="DO246" s="69" t="n">
        <v>21</v>
      </c>
      <c r="DP246" s="69" t="n">
        <v>21</v>
      </c>
      <c r="DQ246" s="69" t="n">
        <v>19</v>
      </c>
      <c r="DR246" s="69"/>
      <c r="DS246" s="69"/>
      <c r="DT246" s="69"/>
      <c r="DU246" s="69"/>
      <c r="DV246" s="69"/>
      <c r="DW246" s="69"/>
      <c r="DX246" s="69"/>
      <c r="DY246" s="69"/>
      <c r="DZ246" s="69"/>
      <c r="EA246" s="69"/>
      <c r="EB246" s="69"/>
      <c r="EC246" s="69"/>
      <c r="ED246" s="69"/>
      <c r="EE246" s="69"/>
      <c r="EF246" s="69"/>
      <c r="EG246" s="69"/>
      <c r="EH246" s="69" t="n">
        <f aca="false">SUM(I246:L246)</f>
        <v>19</v>
      </c>
      <c r="EI246" s="69" t="n">
        <f aca="false">SUMIF($N$3:$EG$3,"=TF",$N246:$EG246)</f>
        <v>47</v>
      </c>
      <c r="EJ246" s="69" t="str">
        <f aca="false">IF($B246=$B247,"",SUMIF($B$5:$B$287,$B246,$EI$5:$EI$287))</f>
        <v/>
      </c>
      <c r="EK246" s="59" t="n">
        <f aca="false">IF(SUMIF($B$5:$B$287,$B246,$EI$5:$EI$287)=0,"", EI246/SUMIF($B$5:$B$287,$B246,$EI$5:$EI$287))</f>
        <v>0.013905325443787</v>
      </c>
      <c r="EL246" s="60" t="n">
        <f aca="false">IF(EH246=0, "", EI246/EH246)</f>
        <v>2.47368421052632</v>
      </c>
      <c r="EM246" s="68" t="str">
        <f aca="false">B246</f>
        <v>Santa Clara</v>
      </c>
      <c r="EN246" s="68" t="n">
        <f aca="false">EN245+1</f>
        <v>45</v>
      </c>
      <c r="ER246" s="69" t="n">
        <f aca="false">SUMIF($A$3:$EG$3,"=TN",$A246:$EG246)</f>
        <v>12</v>
      </c>
      <c r="ES246" s="69" t="n">
        <f aca="false">M246</f>
        <v>19</v>
      </c>
      <c r="ET246" s="69" t="n">
        <f aca="false">SUMIF($A$3:$EG$3,"=TE",$A246:$EG246)</f>
        <v>55</v>
      </c>
      <c r="EU246" s="69" t="n">
        <f aca="false">SUMIF($A$3:$EG$3,"=TH",$A246:$EG246)</f>
        <v>54</v>
      </c>
      <c r="EV246" s="69" t="n">
        <f aca="false">SUMIF($A$3:$EG$3,"=TF",$A246:$EG246)</f>
        <v>47</v>
      </c>
      <c r="XEG246" s="0"/>
      <c r="XEH246" s="0"/>
      <c r="XEI246" s="0"/>
      <c r="XEJ246" s="0"/>
      <c r="XEK246" s="0"/>
      <c r="XEL246" s="0"/>
      <c r="XEM246" s="0"/>
      <c r="XEN246" s="0"/>
      <c r="XEO246" s="0"/>
      <c r="XEP246" s="0"/>
      <c r="XEQ246" s="0"/>
      <c r="XER246" s="0"/>
      <c r="XES246" s="0"/>
      <c r="XET246" s="0"/>
      <c r="XEU246" s="0"/>
      <c r="XEV246" s="0"/>
      <c r="XEW246" s="0"/>
      <c r="XEX246" s="0"/>
      <c r="XEY246" s="0"/>
      <c r="XEZ246" s="0"/>
      <c r="XFA246" s="0"/>
      <c r="XFB246" s="0"/>
      <c r="XFC246" s="0"/>
      <c r="XFD246" s="70"/>
    </row>
    <row r="247" s="72" customFormat="true" ht="15" hidden="false" customHeight="false" outlineLevel="0" collapsed="false">
      <c r="A247" s="71" t="n">
        <f aca="false">A246+1</f>
        <v>243</v>
      </c>
      <c r="B247" s="72" t="s">
        <v>707</v>
      </c>
      <c r="C247" s="72" t="s">
        <v>728</v>
      </c>
      <c r="D247" s="72" t="s">
        <v>729</v>
      </c>
      <c r="E247" s="72" t="s">
        <v>730</v>
      </c>
      <c r="J247" s="73"/>
      <c r="K247" s="73" t="n">
        <v>16</v>
      </c>
      <c r="L247" s="73"/>
      <c r="M247" s="73" t="n">
        <f aca="false">SUM(J247:L247)</f>
        <v>16</v>
      </c>
      <c r="N247" s="73" t="n">
        <f aca="false">R247+V247+Z247</f>
        <v>6</v>
      </c>
      <c r="O247" s="73" t="n">
        <f aca="false">S247+W247+AA247</f>
        <v>27</v>
      </c>
      <c r="P247" s="73" t="n">
        <f aca="false">T247+X247+AB247</f>
        <v>20</v>
      </c>
      <c r="Q247" s="73" t="n">
        <f aca="false">U247+Y247+AC247</f>
        <v>11</v>
      </c>
      <c r="R247" s="73" t="n">
        <v>6</v>
      </c>
      <c r="S247" s="73" t="n">
        <v>27</v>
      </c>
      <c r="T247" s="73" t="n">
        <v>20</v>
      </c>
      <c r="U247" s="73" t="n">
        <v>11</v>
      </c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 t="n">
        <v>5</v>
      </c>
      <c r="AM247" s="73" t="n">
        <v>28</v>
      </c>
      <c r="AN247" s="73" t="n">
        <v>23</v>
      </c>
      <c r="AO247" s="73" t="n">
        <v>23</v>
      </c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  <c r="BF247" s="73"/>
      <c r="BG247" s="73"/>
      <c r="BH247" s="73"/>
      <c r="BI247" s="73"/>
      <c r="BJ247" s="73"/>
      <c r="BK247" s="73"/>
      <c r="BL247" s="73"/>
      <c r="BM247" s="73"/>
      <c r="BN247" s="73"/>
      <c r="BO247" s="73"/>
      <c r="BP247" s="73"/>
      <c r="BQ247" s="73"/>
      <c r="BR247" s="73"/>
      <c r="BS247" s="73"/>
      <c r="BT247" s="73"/>
      <c r="BU247" s="73"/>
      <c r="BV247" s="73"/>
      <c r="BW247" s="73"/>
      <c r="BX247" s="73"/>
      <c r="BY247" s="73"/>
      <c r="BZ247" s="73"/>
      <c r="CA247" s="73"/>
      <c r="CB247" s="73"/>
      <c r="CC247" s="73"/>
      <c r="CD247" s="73" t="n">
        <v>1</v>
      </c>
      <c r="CE247" s="73" t="n">
        <v>7</v>
      </c>
      <c r="CF247" s="73" t="n">
        <v>1</v>
      </c>
      <c r="CG247" s="73" t="n">
        <v>1</v>
      </c>
      <c r="CH247" s="73"/>
      <c r="CI247" s="73"/>
      <c r="CJ247" s="73"/>
      <c r="CK247" s="73"/>
      <c r="CL247" s="73"/>
      <c r="CM247" s="73"/>
      <c r="CN247" s="73"/>
      <c r="CO247" s="73"/>
      <c r="CP247" s="73"/>
      <c r="CQ247" s="73"/>
      <c r="CR247" s="73"/>
      <c r="CS247" s="73"/>
      <c r="CT247" s="73"/>
      <c r="CU247" s="73"/>
      <c r="CV247" s="73"/>
      <c r="CW247" s="73"/>
      <c r="CX247" s="73"/>
      <c r="CY247" s="73"/>
      <c r="CZ247" s="73"/>
      <c r="DA247" s="73"/>
      <c r="DB247" s="73"/>
      <c r="DC247" s="73"/>
      <c r="DD247" s="73"/>
      <c r="DE247" s="73"/>
      <c r="DF247" s="73"/>
      <c r="DG247" s="73"/>
      <c r="DH247" s="73"/>
      <c r="DI247" s="73"/>
      <c r="DJ247" s="73"/>
      <c r="DK247" s="73"/>
      <c r="DL247" s="73"/>
      <c r="DM247" s="73"/>
      <c r="DN247" s="73"/>
      <c r="DO247" s="73"/>
      <c r="DP247" s="73"/>
      <c r="DQ247" s="73"/>
      <c r="DR247" s="73" t="n">
        <v>1</v>
      </c>
      <c r="DS247" s="73" t="n">
        <v>5</v>
      </c>
      <c r="DT247" s="73" t="n">
        <v>3</v>
      </c>
      <c r="DU247" s="73" t="n">
        <v>3</v>
      </c>
      <c r="DV247" s="73"/>
      <c r="DW247" s="73"/>
      <c r="DX247" s="73"/>
      <c r="DY247" s="73"/>
      <c r="DZ247" s="73"/>
      <c r="EA247" s="73"/>
      <c r="EB247" s="73"/>
      <c r="EC247" s="73"/>
      <c r="ED247" s="73"/>
      <c r="EE247" s="73"/>
      <c r="EF247" s="73"/>
      <c r="EG247" s="73"/>
      <c r="EH247" s="73" t="n">
        <f aca="false">SUM(I247:L247)</f>
        <v>16</v>
      </c>
      <c r="EI247" s="73" t="n">
        <f aca="false">SUMIF($N$3:$EG$3,"=TF",$N247:$EG247)</f>
        <v>38</v>
      </c>
      <c r="EJ247" s="73" t="str">
        <f aca="false">IF($B247=$B248,"",SUMIF($B$5:$B$287,$B247,$EI$5:$EI$287))</f>
        <v/>
      </c>
      <c r="EK247" s="59" t="n">
        <f aca="false">IF(SUMIF($B$5:$B$287,$B247,$EI$5:$EI$287)=0,"", EI247/SUMIF($B$5:$B$287,$B247,$EI$5:$EI$287))</f>
        <v>0.0112426035502959</v>
      </c>
      <c r="EL247" s="60" t="n">
        <f aca="false">IF(EH247=0, "", EI247/EH247)</f>
        <v>2.375</v>
      </c>
      <c r="EM247" s="72" t="str">
        <f aca="false">B247</f>
        <v>Santa Clara</v>
      </c>
      <c r="EN247" s="72" t="n">
        <f aca="false">EN246+1</f>
        <v>46</v>
      </c>
      <c r="ER247" s="73" t="n">
        <f aca="false">SUMIF($A$3:$EG$3,"=TN",$A247:$EG247)</f>
        <v>13</v>
      </c>
      <c r="ES247" s="73" t="n">
        <f aca="false">M247</f>
        <v>16</v>
      </c>
      <c r="ET247" s="73" t="n">
        <f aca="false">SUMIF($A$3:$EG$3,"=TE",$A247:$EG247)</f>
        <v>67</v>
      </c>
      <c r="EU247" s="73" t="n">
        <f aca="false">SUMIF($A$3:$EG$3,"=TH",$A247:$EG247)</f>
        <v>47</v>
      </c>
      <c r="EV247" s="73" t="n">
        <f aca="false">SUMIF($A$3:$EG$3,"=TF",$A247:$EG247)</f>
        <v>38</v>
      </c>
      <c r="XEG247" s="0"/>
      <c r="XEH247" s="0"/>
      <c r="XEI247" s="0"/>
      <c r="XEJ247" s="0"/>
      <c r="XEK247" s="0"/>
      <c r="XEL247" s="0"/>
      <c r="XEM247" s="0"/>
      <c r="XEN247" s="0"/>
      <c r="XEO247" s="0"/>
      <c r="XEP247" s="0"/>
      <c r="XEQ247" s="0"/>
      <c r="XER247" s="0"/>
      <c r="XES247" s="0"/>
      <c r="XET247" s="0"/>
      <c r="XEU247" s="0"/>
      <c r="XEV247" s="0"/>
      <c r="XEW247" s="0"/>
      <c r="XEX247" s="0"/>
      <c r="XEY247" s="0"/>
      <c r="XEZ247" s="0"/>
      <c r="XFA247" s="0"/>
      <c r="XFB247" s="0"/>
      <c r="XFC247" s="0"/>
      <c r="XFD247" s="74"/>
    </row>
    <row r="248" s="68" customFormat="true" ht="15" hidden="false" customHeight="false" outlineLevel="0" collapsed="false">
      <c r="A248" s="67" t="n">
        <f aca="false">A247+1</f>
        <v>244</v>
      </c>
      <c r="B248" s="68" t="s">
        <v>707</v>
      </c>
      <c r="C248" s="68" t="s">
        <v>731</v>
      </c>
      <c r="D248" s="68" t="s">
        <v>732</v>
      </c>
      <c r="E248" s="68" t="s">
        <v>733</v>
      </c>
      <c r="J248" s="69"/>
      <c r="K248" s="69" t="n">
        <v>27</v>
      </c>
      <c r="L248" s="69" t="n">
        <v>2</v>
      </c>
      <c r="M248" s="69" t="n">
        <f aca="false">SUM(J248:L248)</f>
        <v>29</v>
      </c>
      <c r="N248" s="69" t="n">
        <f aca="false">R248+V248+Z248</f>
        <v>6</v>
      </c>
      <c r="O248" s="69" t="n">
        <f aca="false">S248+W248+AA248</f>
        <v>27</v>
      </c>
      <c r="P248" s="69" t="n">
        <f aca="false">T248+X248+AB248</f>
        <v>27</v>
      </c>
      <c r="Q248" s="69" t="n">
        <f aca="false">U248+Y248+AC248</f>
        <v>27</v>
      </c>
      <c r="R248" s="69" t="n">
        <v>6</v>
      </c>
      <c r="S248" s="69" t="n">
        <v>27</v>
      </c>
      <c r="T248" s="69" t="n">
        <v>27</v>
      </c>
      <c r="U248" s="69" t="n">
        <v>27</v>
      </c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 t="n">
        <v>2</v>
      </c>
      <c r="BC248" s="69" t="n">
        <v>7</v>
      </c>
      <c r="BD248" s="69" t="n">
        <v>7</v>
      </c>
      <c r="BE248" s="69" t="n">
        <v>7</v>
      </c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69"/>
      <c r="CB248" s="69"/>
      <c r="CC248" s="69"/>
      <c r="CD248" s="69"/>
      <c r="CE248" s="69"/>
      <c r="CF248" s="69"/>
      <c r="CG248" s="69"/>
      <c r="CH248" s="69"/>
      <c r="CI248" s="69"/>
      <c r="CJ248" s="69"/>
      <c r="CK248" s="69"/>
      <c r="CL248" s="69"/>
      <c r="CM248" s="69"/>
      <c r="CN248" s="69"/>
      <c r="CO248" s="69"/>
      <c r="CP248" s="69"/>
      <c r="CQ248" s="69"/>
      <c r="CR248" s="69"/>
      <c r="CS248" s="69"/>
      <c r="CT248" s="69"/>
      <c r="CU248" s="69"/>
      <c r="CV248" s="69"/>
      <c r="CW248" s="69"/>
      <c r="CX248" s="69"/>
      <c r="CY248" s="69"/>
      <c r="CZ248" s="69"/>
      <c r="DA248" s="69"/>
      <c r="DB248" s="69" t="n">
        <v>1</v>
      </c>
      <c r="DC248" s="69" t="n">
        <v>7</v>
      </c>
      <c r="DD248" s="69" t="n">
        <v>7</v>
      </c>
      <c r="DE248" s="69" t="n">
        <v>7</v>
      </c>
      <c r="DF248" s="69"/>
      <c r="DG248" s="69"/>
      <c r="DH248" s="69"/>
      <c r="DI248" s="69"/>
      <c r="DJ248" s="69"/>
      <c r="DK248" s="69"/>
      <c r="DL248" s="69"/>
      <c r="DM248" s="69"/>
      <c r="DN248" s="69" t="n">
        <v>18</v>
      </c>
      <c r="DO248" s="69" t="n">
        <v>92</v>
      </c>
      <c r="DP248" s="69" t="n">
        <v>90</v>
      </c>
      <c r="DQ248" s="69" t="n">
        <v>90</v>
      </c>
      <c r="DR248" s="69" t="n">
        <v>1</v>
      </c>
      <c r="DS248" s="69" t="n">
        <v>5</v>
      </c>
      <c r="DT248" s="69" t="n">
        <v>5</v>
      </c>
      <c r="DU248" s="69" t="n">
        <v>5</v>
      </c>
      <c r="DV248" s="69" t="n">
        <v>1</v>
      </c>
      <c r="DW248" s="69" t="n">
        <v>7</v>
      </c>
      <c r="DX248" s="69" t="n">
        <v>7</v>
      </c>
      <c r="DY248" s="69" t="n">
        <v>7</v>
      </c>
      <c r="DZ248" s="69"/>
      <c r="EA248" s="69"/>
      <c r="EB248" s="69"/>
      <c r="EC248" s="69"/>
      <c r="ED248" s="69"/>
      <c r="EE248" s="69"/>
      <c r="EF248" s="69"/>
      <c r="EG248" s="69"/>
      <c r="EH248" s="69" t="n">
        <f aca="false">SUM(I248:L248)</f>
        <v>29</v>
      </c>
      <c r="EI248" s="69" t="n">
        <f aca="false">SUMIF($N$3:$EG$3,"=TF",$N248:$EG248)</f>
        <v>143</v>
      </c>
      <c r="EJ248" s="69" t="str">
        <f aca="false">IF($B248=$B249,"",SUMIF($B$5:$B$287,$B248,$EI$5:$EI$287))</f>
        <v/>
      </c>
      <c r="EK248" s="59" t="n">
        <f aca="false">IF(SUMIF($B$5:$B$287,$B248,$EI$5:$EI$287)=0,"", EI248/SUMIF($B$5:$B$287,$B248,$EI$5:$EI$287))</f>
        <v>0.0423076923076923</v>
      </c>
      <c r="EL248" s="60" t="n">
        <f aca="false">IF(EH248=0, "", EI248/EH248)</f>
        <v>4.93103448275862</v>
      </c>
      <c r="EM248" s="68" t="str">
        <f aca="false">B248</f>
        <v>Santa Clara</v>
      </c>
      <c r="EN248" s="68" t="n">
        <f aca="false">EN247+1</f>
        <v>47</v>
      </c>
      <c r="EP248" s="68" t="s">
        <v>734</v>
      </c>
      <c r="ER248" s="69" t="n">
        <f aca="false">SUMIF($A$3:$EG$3,"=TN",$A248:$EG248)</f>
        <v>29</v>
      </c>
      <c r="ES248" s="69" t="n">
        <f aca="false">M248</f>
        <v>29</v>
      </c>
      <c r="ET248" s="69" t="n">
        <f aca="false">SUMIF($A$3:$EG$3,"=TE",$A248:$EG248)</f>
        <v>145</v>
      </c>
      <c r="EU248" s="69" t="n">
        <f aca="false">SUMIF($A$3:$EG$3,"=TH",$A248:$EG248)</f>
        <v>143</v>
      </c>
      <c r="EV248" s="69" t="n">
        <f aca="false">SUMIF($A$3:$EG$3,"=TF",$A248:$EG248)</f>
        <v>143</v>
      </c>
      <c r="XEG248" s="0"/>
      <c r="XEH248" s="0"/>
      <c r="XEI248" s="0"/>
      <c r="XEJ248" s="0"/>
      <c r="XEK248" s="0"/>
      <c r="XEL248" s="0"/>
      <c r="XEM248" s="0"/>
      <c r="XEN248" s="0"/>
      <c r="XEO248" s="0"/>
      <c r="XEP248" s="0"/>
      <c r="XEQ248" s="0"/>
      <c r="XER248" s="0"/>
      <c r="XES248" s="0"/>
      <c r="XET248" s="0"/>
      <c r="XEU248" s="0"/>
      <c r="XEV248" s="0"/>
      <c r="XEW248" s="0"/>
      <c r="XEX248" s="0"/>
      <c r="XEY248" s="0"/>
      <c r="XEZ248" s="0"/>
      <c r="XFA248" s="0"/>
      <c r="XFB248" s="0"/>
      <c r="XFC248" s="0"/>
      <c r="XFD248" s="70"/>
    </row>
    <row r="249" s="72" customFormat="true" ht="15" hidden="false" customHeight="false" outlineLevel="0" collapsed="false">
      <c r="A249" s="71" t="n">
        <f aca="false">A248+1</f>
        <v>245</v>
      </c>
      <c r="B249" s="72" t="s">
        <v>707</v>
      </c>
      <c r="C249" s="72" t="s">
        <v>735</v>
      </c>
      <c r="D249" s="72" t="s">
        <v>736</v>
      </c>
      <c r="E249" s="72" t="s">
        <v>737</v>
      </c>
      <c r="J249" s="73"/>
      <c r="K249" s="73" t="n">
        <v>76</v>
      </c>
      <c r="L249" s="73"/>
      <c r="M249" s="73" t="n">
        <f aca="false">SUM(J249:L249)</f>
        <v>76</v>
      </c>
      <c r="N249" s="73" t="n">
        <f aca="false">R249+V249+Z249</f>
        <v>28</v>
      </c>
      <c r="O249" s="73" t="n">
        <f aca="false">S249+W249+AA249</f>
        <v>127</v>
      </c>
      <c r="P249" s="73" t="n">
        <f aca="false">T249+X249+AB249</f>
        <v>115</v>
      </c>
      <c r="Q249" s="73" t="n">
        <f aca="false">U249+Y249+AC249</f>
        <v>115</v>
      </c>
      <c r="R249" s="73" t="n">
        <v>23</v>
      </c>
      <c r="S249" s="73" t="n">
        <v>105</v>
      </c>
      <c r="T249" s="73" t="n">
        <v>95</v>
      </c>
      <c r="U249" s="73" t="n">
        <v>95</v>
      </c>
      <c r="V249" s="73" t="n">
        <v>5</v>
      </c>
      <c r="W249" s="73" t="n">
        <v>22</v>
      </c>
      <c r="X249" s="73" t="n">
        <v>20</v>
      </c>
      <c r="Y249" s="73" t="n">
        <v>20</v>
      </c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 t="n">
        <v>1</v>
      </c>
      <c r="AM249" s="73" t="n">
        <v>4</v>
      </c>
      <c r="AN249" s="73" t="n">
        <v>4</v>
      </c>
      <c r="AO249" s="73" t="n">
        <v>4</v>
      </c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  <c r="BF249" s="73"/>
      <c r="BG249" s="73"/>
      <c r="BH249" s="73"/>
      <c r="BI249" s="73"/>
      <c r="BJ249" s="73"/>
      <c r="BK249" s="73"/>
      <c r="BL249" s="73"/>
      <c r="BM249" s="73"/>
      <c r="BN249" s="73"/>
      <c r="BO249" s="73"/>
      <c r="BP249" s="73"/>
      <c r="BQ249" s="73"/>
      <c r="BR249" s="73"/>
      <c r="BS249" s="73"/>
      <c r="BT249" s="73"/>
      <c r="BU249" s="73"/>
      <c r="BV249" s="73" t="n">
        <v>1</v>
      </c>
      <c r="BW249" s="73" t="n">
        <v>4</v>
      </c>
      <c r="BX249" s="73" t="n">
        <v>4</v>
      </c>
      <c r="BY249" s="73" t="n">
        <v>4</v>
      </c>
      <c r="BZ249" s="73"/>
      <c r="CA249" s="73"/>
      <c r="CB249" s="73"/>
      <c r="CC249" s="73"/>
      <c r="CD249" s="73"/>
      <c r="CE249" s="73"/>
      <c r="CF249" s="73"/>
      <c r="CG249" s="73"/>
      <c r="CH249" s="73"/>
      <c r="CI249" s="73"/>
      <c r="CJ249" s="73"/>
      <c r="CK249" s="73"/>
      <c r="CL249" s="73"/>
      <c r="CM249" s="73"/>
      <c r="CN249" s="73"/>
      <c r="CO249" s="73"/>
      <c r="CP249" s="73"/>
      <c r="CQ249" s="73"/>
      <c r="CR249" s="73"/>
      <c r="CS249" s="73"/>
      <c r="CT249" s="73"/>
      <c r="CU249" s="73"/>
      <c r="CV249" s="73"/>
      <c r="CW249" s="73"/>
      <c r="CX249" s="73"/>
      <c r="CY249" s="73"/>
      <c r="CZ249" s="73"/>
      <c r="DA249" s="73"/>
      <c r="DB249" s="73"/>
      <c r="DC249" s="73"/>
      <c r="DD249" s="73"/>
      <c r="DE249" s="73"/>
      <c r="DF249" s="73"/>
      <c r="DG249" s="73"/>
      <c r="DH249" s="73"/>
      <c r="DI249" s="73"/>
      <c r="DJ249" s="73"/>
      <c r="DK249" s="73"/>
      <c r="DL249" s="73"/>
      <c r="DM249" s="73"/>
      <c r="DN249" s="73" t="n">
        <v>51</v>
      </c>
      <c r="DO249" s="73" t="n">
        <v>240</v>
      </c>
      <c r="DP249" s="73" t="n">
        <v>210</v>
      </c>
      <c r="DQ249" s="73" t="n">
        <v>172</v>
      </c>
      <c r="DR249" s="73"/>
      <c r="DS249" s="73"/>
      <c r="DT249" s="73"/>
      <c r="DU249" s="73"/>
      <c r="DV249" s="73"/>
      <c r="DW249" s="73"/>
      <c r="DX249" s="73"/>
      <c r="DY249" s="73"/>
      <c r="DZ249" s="73"/>
      <c r="EA249" s="73"/>
      <c r="EB249" s="73"/>
      <c r="EC249" s="73"/>
      <c r="ED249" s="73"/>
      <c r="EE249" s="73"/>
      <c r="EF249" s="73"/>
      <c r="EG249" s="73"/>
      <c r="EH249" s="73" t="n">
        <f aca="false">SUM(I249:L249)</f>
        <v>76</v>
      </c>
      <c r="EI249" s="73" t="n">
        <f aca="false">SUMIF($N$3:$EG$3,"=TF",$N249:$EG249)</f>
        <v>295</v>
      </c>
      <c r="EJ249" s="73" t="str">
        <f aca="false">IF($B249=$B250,"",SUMIF($B$5:$B$287,$B249,$EI$5:$EI$287))</f>
        <v/>
      </c>
      <c r="EK249" s="59" t="n">
        <f aca="false">IF(SUMIF($B$5:$B$287,$B249,$EI$5:$EI$287)=0,"", EI249/SUMIF($B$5:$B$287,$B249,$EI$5:$EI$287))</f>
        <v>0.0872781065088757</v>
      </c>
      <c r="EL249" s="60" t="n">
        <f aca="false">IF(EH249=0, "", EI249/EH249)</f>
        <v>3.88157894736842</v>
      </c>
      <c r="EM249" s="72" t="str">
        <f aca="false">B249</f>
        <v>Santa Clara</v>
      </c>
      <c r="EN249" s="72" t="n">
        <f aca="false">EN248+1</f>
        <v>48</v>
      </c>
      <c r="EP249" s="72" t="s">
        <v>738</v>
      </c>
      <c r="ER249" s="73" t="n">
        <f aca="false">SUMIF($A$3:$EG$3,"=TN",$A249:$EG249)</f>
        <v>81</v>
      </c>
      <c r="ES249" s="73" t="n">
        <f aca="false">M249</f>
        <v>76</v>
      </c>
      <c r="ET249" s="73" t="n">
        <f aca="false">SUMIF($A$3:$EG$3,"=TE",$A249:$EG249)</f>
        <v>375</v>
      </c>
      <c r="EU249" s="73" t="n">
        <f aca="false">SUMIF($A$3:$EG$3,"=TH",$A249:$EG249)</f>
        <v>333</v>
      </c>
      <c r="EV249" s="73" t="n">
        <f aca="false">SUMIF($A$3:$EG$3,"=TF",$A249:$EG249)</f>
        <v>295</v>
      </c>
      <c r="XEG249" s="0"/>
      <c r="XEH249" s="0"/>
      <c r="XEI249" s="0"/>
      <c r="XEJ249" s="0"/>
      <c r="XEK249" s="0"/>
      <c r="XEL249" s="0"/>
      <c r="XEM249" s="0"/>
      <c r="XEN249" s="0"/>
      <c r="XEO249" s="0"/>
      <c r="XEP249" s="0"/>
      <c r="XEQ249" s="0"/>
      <c r="XER249" s="0"/>
      <c r="XES249" s="0"/>
      <c r="XET249" s="0"/>
      <c r="XEU249" s="0"/>
      <c r="XEV249" s="0"/>
      <c r="XEW249" s="0"/>
      <c r="XEX249" s="0"/>
      <c r="XEY249" s="0"/>
      <c r="XEZ249" s="0"/>
      <c r="XFA249" s="0"/>
      <c r="XFB249" s="0"/>
      <c r="XFC249" s="0"/>
      <c r="XFD249" s="74"/>
    </row>
    <row r="250" s="68" customFormat="true" ht="15" hidden="false" customHeight="false" outlineLevel="0" collapsed="false">
      <c r="A250" s="67" t="n">
        <f aca="false">A249+1</f>
        <v>246</v>
      </c>
      <c r="B250" s="68" t="s">
        <v>707</v>
      </c>
      <c r="C250" s="68" t="s">
        <v>739</v>
      </c>
      <c r="D250" s="68" t="s">
        <v>732</v>
      </c>
      <c r="E250" s="68" t="s">
        <v>733</v>
      </c>
      <c r="J250" s="69"/>
      <c r="K250" s="69" t="n">
        <v>8</v>
      </c>
      <c r="L250" s="69"/>
      <c r="M250" s="69" t="n">
        <f aca="false">SUM(J250:L250)</f>
        <v>8</v>
      </c>
      <c r="N250" s="69" t="n">
        <f aca="false">R250+V250+Z250</f>
        <v>3</v>
      </c>
      <c r="O250" s="69" t="n">
        <f aca="false">S250+W250+AA250</f>
        <v>14</v>
      </c>
      <c r="P250" s="69" t="n">
        <f aca="false">T250+X250+AB250</f>
        <v>13</v>
      </c>
      <c r="Q250" s="69" t="n">
        <f aca="false">U250+Y250+AC250</f>
        <v>13</v>
      </c>
      <c r="R250" s="69" t="n">
        <v>3</v>
      </c>
      <c r="S250" s="69" t="n">
        <v>14</v>
      </c>
      <c r="T250" s="69" t="n">
        <v>13</v>
      </c>
      <c r="U250" s="69" t="n">
        <v>13</v>
      </c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69"/>
      <c r="CB250" s="69"/>
      <c r="CC250" s="69"/>
      <c r="CD250" s="69"/>
      <c r="CE250" s="69"/>
      <c r="CF250" s="69"/>
      <c r="CG250" s="69"/>
      <c r="CH250" s="69"/>
      <c r="CI250" s="69"/>
      <c r="CJ250" s="69"/>
      <c r="CK250" s="69"/>
      <c r="CL250" s="69"/>
      <c r="CM250" s="69"/>
      <c r="CN250" s="69"/>
      <c r="CO250" s="69"/>
      <c r="CP250" s="69"/>
      <c r="CQ250" s="69"/>
      <c r="CR250" s="69"/>
      <c r="CS250" s="69"/>
      <c r="CT250" s="69"/>
      <c r="CU250" s="69"/>
      <c r="CV250" s="69"/>
      <c r="CW250" s="69"/>
      <c r="CX250" s="69"/>
      <c r="CY250" s="69"/>
      <c r="CZ250" s="69"/>
      <c r="DA250" s="69"/>
      <c r="DB250" s="69"/>
      <c r="DC250" s="69"/>
      <c r="DD250" s="69"/>
      <c r="DE250" s="69"/>
      <c r="DF250" s="69"/>
      <c r="DG250" s="69"/>
      <c r="DH250" s="69"/>
      <c r="DI250" s="69"/>
      <c r="DJ250" s="69"/>
      <c r="DK250" s="69"/>
      <c r="DL250" s="69"/>
      <c r="DM250" s="69"/>
      <c r="DN250" s="69" t="n">
        <v>4</v>
      </c>
      <c r="DO250" s="69" t="n">
        <v>13</v>
      </c>
      <c r="DP250" s="69" t="n">
        <v>12</v>
      </c>
      <c r="DQ250" s="69" t="n">
        <v>12</v>
      </c>
      <c r="DR250" s="69"/>
      <c r="DS250" s="69"/>
      <c r="DT250" s="69"/>
      <c r="DU250" s="69"/>
      <c r="DV250" s="69"/>
      <c r="DW250" s="69"/>
      <c r="DX250" s="69"/>
      <c r="DY250" s="69"/>
      <c r="DZ250" s="69"/>
      <c r="EA250" s="69"/>
      <c r="EB250" s="69"/>
      <c r="EC250" s="69"/>
      <c r="ED250" s="69"/>
      <c r="EE250" s="69"/>
      <c r="EF250" s="69"/>
      <c r="EG250" s="69"/>
      <c r="EH250" s="69" t="n">
        <f aca="false">SUM(I250:L250)</f>
        <v>8</v>
      </c>
      <c r="EI250" s="69" t="n">
        <f aca="false">SUMIF($N$3:$EG$3,"=TF",$N250:$EG250)</f>
        <v>25</v>
      </c>
      <c r="EJ250" s="69" t="str">
        <f aca="false">IF($B250=$B251,"",SUMIF($B$5:$B$287,$B250,$EI$5:$EI$287))</f>
        <v/>
      </c>
      <c r="EK250" s="59" t="n">
        <f aca="false">IF(SUMIF($B$5:$B$287,$B250,$EI$5:$EI$287)=0,"", EI250/SUMIF($B$5:$B$287,$B250,$EI$5:$EI$287))</f>
        <v>0.00739644970414201</v>
      </c>
      <c r="EL250" s="60" t="n">
        <f aca="false">IF(EH250=0, "", EI250/EH250)</f>
        <v>3.125</v>
      </c>
      <c r="EM250" s="68" t="str">
        <f aca="false">B250</f>
        <v>Santa Clara</v>
      </c>
      <c r="EN250" s="68" t="n">
        <f aca="false">EN249+1</f>
        <v>49</v>
      </c>
      <c r="ER250" s="69" t="n">
        <f aca="false">SUMIF($A$3:$EG$3,"=TN",$A250:$EG250)</f>
        <v>7</v>
      </c>
      <c r="ES250" s="69" t="n">
        <f aca="false">M250</f>
        <v>8</v>
      </c>
      <c r="ET250" s="69" t="n">
        <f aca="false">SUMIF($A$3:$EG$3,"=TE",$A250:$EG250)</f>
        <v>27</v>
      </c>
      <c r="EU250" s="69" t="n">
        <f aca="false">SUMIF($A$3:$EG$3,"=TH",$A250:$EG250)</f>
        <v>25</v>
      </c>
      <c r="EV250" s="69" t="n">
        <f aca="false">SUMIF($A$3:$EG$3,"=TF",$A250:$EG250)</f>
        <v>25</v>
      </c>
      <c r="XEG250" s="0"/>
      <c r="XEH250" s="0"/>
      <c r="XEI250" s="0"/>
      <c r="XEJ250" s="0"/>
      <c r="XEK250" s="0"/>
      <c r="XEL250" s="0"/>
      <c r="XEM250" s="0"/>
      <c r="XEN250" s="0"/>
      <c r="XEO250" s="0"/>
      <c r="XEP250" s="0"/>
      <c r="XEQ250" s="0"/>
      <c r="XER250" s="0"/>
      <c r="XES250" s="0"/>
      <c r="XET250" s="0"/>
      <c r="XEU250" s="0"/>
      <c r="XEV250" s="0"/>
      <c r="XEW250" s="0"/>
      <c r="XEX250" s="0"/>
      <c r="XEY250" s="0"/>
      <c r="XEZ250" s="0"/>
      <c r="XFA250" s="0"/>
      <c r="XFB250" s="0"/>
      <c r="XFC250" s="0"/>
      <c r="XFD250" s="70"/>
    </row>
    <row r="251" s="72" customFormat="true" ht="15" hidden="false" customHeight="false" outlineLevel="0" collapsed="false">
      <c r="A251" s="71" t="n">
        <f aca="false">A250+1</f>
        <v>247</v>
      </c>
      <c r="B251" s="72" t="s">
        <v>707</v>
      </c>
      <c r="C251" s="72" t="s">
        <v>740</v>
      </c>
      <c r="D251" s="72" t="s">
        <v>709</v>
      </c>
      <c r="E251" s="72" t="s">
        <v>710</v>
      </c>
      <c r="J251" s="73"/>
      <c r="K251" s="73" t="n">
        <v>7</v>
      </c>
      <c r="L251" s="73"/>
      <c r="M251" s="73" t="n">
        <f aca="false">SUM(J251:L251)</f>
        <v>7</v>
      </c>
      <c r="N251" s="73" t="n">
        <f aca="false">R251+V251+Z251</f>
        <v>3</v>
      </c>
      <c r="O251" s="73" t="n">
        <f aca="false">S251+W251+AA251</f>
        <v>16</v>
      </c>
      <c r="P251" s="73" t="n">
        <f aca="false">T251+X251+AB251</f>
        <v>16</v>
      </c>
      <c r="Q251" s="73" t="n">
        <f aca="false">U251+Y251+AC251</f>
        <v>16</v>
      </c>
      <c r="R251" s="73" t="n">
        <v>3</v>
      </c>
      <c r="S251" s="73" t="n">
        <v>16</v>
      </c>
      <c r="T251" s="73" t="n">
        <v>16</v>
      </c>
      <c r="U251" s="73" t="n">
        <v>16</v>
      </c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73"/>
      <c r="AK251" s="73"/>
      <c r="AL251" s="73" t="n">
        <v>1</v>
      </c>
      <c r="AM251" s="73" t="n">
        <v>4</v>
      </c>
      <c r="AN251" s="73" t="n">
        <v>4</v>
      </c>
      <c r="AO251" s="73" t="n">
        <v>4</v>
      </c>
      <c r="AP251" s="73"/>
      <c r="AQ251" s="73"/>
      <c r="AR251" s="73"/>
      <c r="AS251" s="73"/>
      <c r="AT251" s="73"/>
      <c r="AU251" s="73"/>
      <c r="AV251" s="73"/>
      <c r="AW251" s="73"/>
      <c r="AX251" s="73"/>
      <c r="AY251" s="73"/>
      <c r="AZ251" s="73"/>
      <c r="BA251" s="73"/>
      <c r="BB251" s="73"/>
      <c r="BC251" s="73"/>
      <c r="BD251" s="73"/>
      <c r="BE251" s="73"/>
      <c r="BF251" s="73"/>
      <c r="BG251" s="73"/>
      <c r="BH251" s="73"/>
      <c r="BI251" s="73"/>
      <c r="BJ251" s="73"/>
      <c r="BK251" s="73"/>
      <c r="BL251" s="73"/>
      <c r="BM251" s="73"/>
      <c r="BN251" s="73"/>
      <c r="BO251" s="73"/>
      <c r="BP251" s="73"/>
      <c r="BQ251" s="73"/>
      <c r="BR251" s="73"/>
      <c r="BS251" s="73"/>
      <c r="BT251" s="73"/>
      <c r="BU251" s="73"/>
      <c r="BV251" s="73"/>
      <c r="BW251" s="73"/>
      <c r="BX251" s="73"/>
      <c r="BY251" s="73"/>
      <c r="BZ251" s="73"/>
      <c r="CA251" s="73"/>
      <c r="CB251" s="73"/>
      <c r="CC251" s="73"/>
      <c r="CD251" s="73"/>
      <c r="CE251" s="73"/>
      <c r="CF251" s="73"/>
      <c r="CG251" s="73"/>
      <c r="CH251" s="73"/>
      <c r="CI251" s="73"/>
      <c r="CJ251" s="73"/>
      <c r="CK251" s="73"/>
      <c r="CL251" s="73"/>
      <c r="CM251" s="73"/>
      <c r="CN251" s="73"/>
      <c r="CO251" s="73"/>
      <c r="CP251" s="73"/>
      <c r="CQ251" s="73"/>
      <c r="CR251" s="73"/>
      <c r="CS251" s="73"/>
      <c r="CT251" s="73"/>
      <c r="CU251" s="73"/>
      <c r="CV251" s="73"/>
      <c r="CW251" s="73"/>
      <c r="CX251" s="73"/>
      <c r="CY251" s="73"/>
      <c r="CZ251" s="73"/>
      <c r="DA251" s="73"/>
      <c r="DB251" s="73"/>
      <c r="DC251" s="73"/>
      <c r="DD251" s="73"/>
      <c r="DE251" s="73"/>
      <c r="DF251" s="73"/>
      <c r="DG251" s="73"/>
      <c r="DH251" s="73"/>
      <c r="DI251" s="73"/>
      <c r="DJ251" s="73"/>
      <c r="DK251" s="73"/>
      <c r="DL251" s="73"/>
      <c r="DM251" s="73"/>
      <c r="DN251" s="73" t="n">
        <v>3</v>
      </c>
      <c r="DO251" s="73" t="n">
        <v>17</v>
      </c>
      <c r="DP251" s="73" t="n">
        <v>17</v>
      </c>
      <c r="DQ251" s="73" t="n">
        <v>17</v>
      </c>
      <c r="DR251" s="73"/>
      <c r="DS251" s="73"/>
      <c r="DT251" s="73"/>
      <c r="DU251" s="73"/>
      <c r="DV251" s="73"/>
      <c r="DW251" s="73"/>
      <c r="DX251" s="73"/>
      <c r="DY251" s="73"/>
      <c r="DZ251" s="73"/>
      <c r="EA251" s="73"/>
      <c r="EB251" s="73"/>
      <c r="EC251" s="73"/>
      <c r="ED251" s="73"/>
      <c r="EE251" s="73"/>
      <c r="EF251" s="73"/>
      <c r="EG251" s="73"/>
      <c r="EH251" s="73" t="n">
        <f aca="false">SUM(I251:L251)</f>
        <v>7</v>
      </c>
      <c r="EI251" s="73" t="n">
        <f aca="false">SUMIF($N$3:$EG$3,"=TF",$N251:$EG251)</f>
        <v>37</v>
      </c>
      <c r="EJ251" s="73" t="str">
        <f aca="false">IF($B251=$B252,"",SUMIF($B$5:$B$287,$B251,$EI$5:$EI$287))</f>
        <v/>
      </c>
      <c r="EK251" s="59" t="n">
        <f aca="false">IF(SUMIF($B$5:$B$287,$B251,$EI$5:$EI$287)=0,"", EI251/SUMIF($B$5:$B$287,$B251,$EI$5:$EI$287))</f>
        <v>0.0109467455621302</v>
      </c>
      <c r="EL251" s="60" t="n">
        <f aca="false">IF(EH251=0, "", EI251/EH251)</f>
        <v>5.28571428571429</v>
      </c>
      <c r="EM251" s="72" t="str">
        <f aca="false">B251</f>
        <v>Santa Clara</v>
      </c>
      <c r="EN251" s="72" t="n">
        <f aca="false">EN250+1</f>
        <v>50</v>
      </c>
      <c r="EP251" s="72" t="s">
        <v>741</v>
      </c>
      <c r="ER251" s="73" t="n">
        <f aca="false">SUMIF($A$3:$EG$3,"=TN",$A251:$EG251)</f>
        <v>7</v>
      </c>
      <c r="ES251" s="73" t="n">
        <f aca="false">M251</f>
        <v>7</v>
      </c>
      <c r="ET251" s="73" t="n">
        <f aca="false">SUMIF($A$3:$EG$3,"=TE",$A251:$EG251)</f>
        <v>37</v>
      </c>
      <c r="EU251" s="73" t="n">
        <f aca="false">SUMIF($A$3:$EG$3,"=TH",$A251:$EG251)</f>
        <v>37</v>
      </c>
      <c r="EV251" s="73" t="n">
        <f aca="false">SUMIF($A$3:$EG$3,"=TF",$A251:$EG251)</f>
        <v>37</v>
      </c>
      <c r="XEG251" s="0"/>
      <c r="XEH251" s="0"/>
      <c r="XEI251" s="0"/>
      <c r="XEJ251" s="0"/>
      <c r="XEK251" s="0"/>
      <c r="XEL251" s="0"/>
      <c r="XEM251" s="0"/>
      <c r="XEN251" s="0"/>
      <c r="XEO251" s="0"/>
      <c r="XEP251" s="0"/>
      <c r="XEQ251" s="0"/>
      <c r="XER251" s="0"/>
      <c r="XES251" s="0"/>
      <c r="XET251" s="0"/>
      <c r="XEU251" s="0"/>
      <c r="XEV251" s="0"/>
      <c r="XEW251" s="0"/>
      <c r="XEX251" s="0"/>
      <c r="XEY251" s="0"/>
      <c r="XEZ251" s="0"/>
      <c r="XFA251" s="0"/>
      <c r="XFB251" s="0"/>
      <c r="XFC251" s="0"/>
      <c r="XFD251" s="74"/>
    </row>
    <row r="252" s="68" customFormat="true" ht="15" hidden="false" customHeight="false" outlineLevel="0" collapsed="false">
      <c r="A252" s="67" t="n">
        <f aca="false">A251+1</f>
        <v>248</v>
      </c>
      <c r="B252" s="68" t="s">
        <v>707</v>
      </c>
      <c r="C252" s="68" t="s">
        <v>742</v>
      </c>
      <c r="D252" s="68" t="s">
        <v>743</v>
      </c>
      <c r="E252" s="68" t="s">
        <v>744</v>
      </c>
      <c r="J252" s="69"/>
      <c r="K252" s="69" t="n">
        <v>16</v>
      </c>
      <c r="L252" s="69"/>
      <c r="M252" s="69" t="n">
        <f aca="false">SUM(J252:L252)</f>
        <v>16</v>
      </c>
      <c r="N252" s="69" t="n">
        <f aca="false">R252+V252+Z252</f>
        <v>4</v>
      </c>
      <c r="O252" s="69" t="n">
        <f aca="false">S252+W252+AA252</f>
        <v>15</v>
      </c>
      <c r="P252" s="69" t="n">
        <f aca="false">T252+X252+AB252</f>
        <v>14</v>
      </c>
      <c r="Q252" s="69" t="n">
        <f aca="false">U252+Y252+AC252</f>
        <v>12</v>
      </c>
      <c r="R252" s="69" t="n">
        <v>4</v>
      </c>
      <c r="S252" s="69" t="n">
        <v>15</v>
      </c>
      <c r="T252" s="69" t="n">
        <v>14</v>
      </c>
      <c r="U252" s="69" t="n">
        <v>12</v>
      </c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69"/>
      <c r="CB252" s="69"/>
      <c r="CC252" s="69"/>
      <c r="CD252" s="69"/>
      <c r="CE252" s="69"/>
      <c r="CF252" s="69"/>
      <c r="CG252" s="69"/>
      <c r="CH252" s="69"/>
      <c r="CI252" s="69"/>
      <c r="CJ252" s="69"/>
      <c r="CK252" s="69"/>
      <c r="CL252" s="69"/>
      <c r="CM252" s="69"/>
      <c r="CN252" s="69"/>
      <c r="CO252" s="69"/>
      <c r="CP252" s="69"/>
      <c r="CQ252" s="69"/>
      <c r="CR252" s="69"/>
      <c r="CS252" s="69"/>
      <c r="CT252" s="69"/>
      <c r="CU252" s="69"/>
      <c r="CV252" s="69"/>
      <c r="CW252" s="69"/>
      <c r="CX252" s="69"/>
      <c r="CY252" s="69"/>
      <c r="CZ252" s="69"/>
      <c r="DA252" s="69"/>
      <c r="DB252" s="69"/>
      <c r="DC252" s="69"/>
      <c r="DD252" s="69"/>
      <c r="DE252" s="69"/>
      <c r="DF252" s="69"/>
      <c r="DG252" s="69"/>
      <c r="DH252" s="69"/>
      <c r="DI252" s="69"/>
      <c r="DJ252" s="69"/>
      <c r="DK252" s="69"/>
      <c r="DL252" s="69"/>
      <c r="DM252" s="69"/>
      <c r="DN252" s="69" t="n">
        <v>4</v>
      </c>
      <c r="DO252" s="69" t="n">
        <v>18</v>
      </c>
      <c r="DP252" s="69" t="n">
        <v>13</v>
      </c>
      <c r="DQ252" s="69" t="n">
        <v>11</v>
      </c>
      <c r="DR252" s="69" t="n">
        <v>2</v>
      </c>
      <c r="DS252" s="69" t="n">
        <v>8</v>
      </c>
      <c r="DT252" s="69" t="n">
        <v>7</v>
      </c>
      <c r="DU252" s="69" t="n">
        <v>6</v>
      </c>
      <c r="DV252" s="69" t="n">
        <v>2</v>
      </c>
      <c r="DW252" s="69" t="n">
        <v>13</v>
      </c>
      <c r="DX252" s="69" t="n">
        <v>10</v>
      </c>
      <c r="DY252" s="69" t="n">
        <v>7</v>
      </c>
      <c r="DZ252" s="69"/>
      <c r="EA252" s="69"/>
      <c r="EB252" s="69"/>
      <c r="EC252" s="69"/>
      <c r="ED252" s="69"/>
      <c r="EE252" s="69"/>
      <c r="EF252" s="69"/>
      <c r="EG252" s="69"/>
      <c r="EH252" s="69" t="n">
        <f aca="false">SUM(I252:L252)</f>
        <v>16</v>
      </c>
      <c r="EI252" s="69" t="n">
        <f aca="false">SUMIF($N$3:$EG$3,"=TF",$N252:$EG252)</f>
        <v>36</v>
      </c>
      <c r="EJ252" s="69" t="str">
        <f aca="false">IF($B252=$B253,"",SUMIF($B$5:$B$287,$B252,$EI$5:$EI$287))</f>
        <v/>
      </c>
      <c r="EK252" s="59" t="n">
        <f aca="false">IF(SUMIF($B$5:$B$287,$B252,$EI$5:$EI$287)=0,"", EI252/SUMIF($B$5:$B$287,$B252,$EI$5:$EI$287))</f>
        <v>0.0106508875739645</v>
      </c>
      <c r="EL252" s="60" t="n">
        <f aca="false">IF(EH252=0, "", EI252/EH252)</f>
        <v>2.25</v>
      </c>
      <c r="EM252" s="68" t="str">
        <f aca="false">B252</f>
        <v>Santa Clara</v>
      </c>
      <c r="EN252" s="68" t="n">
        <f aca="false">EN251+1</f>
        <v>51</v>
      </c>
      <c r="EP252" s="68" t="s">
        <v>262</v>
      </c>
      <c r="ER252" s="69" t="n">
        <f aca="false">SUMIF($A$3:$EG$3,"=TN",$A252:$EG252)</f>
        <v>12</v>
      </c>
      <c r="ES252" s="69" t="n">
        <f aca="false">M252</f>
        <v>16</v>
      </c>
      <c r="ET252" s="69" t="n">
        <f aca="false">SUMIF($A$3:$EG$3,"=TE",$A252:$EG252)</f>
        <v>54</v>
      </c>
      <c r="EU252" s="69" t="n">
        <f aca="false">SUMIF($A$3:$EG$3,"=TH",$A252:$EG252)</f>
        <v>44</v>
      </c>
      <c r="EV252" s="69" t="n">
        <f aca="false">SUMIF($A$3:$EG$3,"=TF",$A252:$EG252)</f>
        <v>36</v>
      </c>
      <c r="XEG252" s="0"/>
      <c r="XEH252" s="0"/>
      <c r="XEI252" s="0"/>
      <c r="XEJ252" s="0"/>
      <c r="XEK252" s="0"/>
      <c r="XEL252" s="0"/>
      <c r="XEM252" s="0"/>
      <c r="XEN252" s="0"/>
      <c r="XEO252" s="0"/>
      <c r="XEP252" s="0"/>
      <c r="XEQ252" s="0"/>
      <c r="XER252" s="0"/>
      <c r="XES252" s="0"/>
      <c r="XET252" s="0"/>
      <c r="XEU252" s="0"/>
      <c r="XEV252" s="0"/>
      <c r="XEW252" s="0"/>
      <c r="XEX252" s="0"/>
      <c r="XEY252" s="0"/>
      <c r="XEZ252" s="0"/>
      <c r="XFA252" s="0"/>
      <c r="XFB252" s="0"/>
      <c r="XFC252" s="0"/>
      <c r="XFD252" s="70"/>
    </row>
    <row r="253" s="72" customFormat="true" ht="15" hidden="false" customHeight="false" outlineLevel="0" collapsed="false">
      <c r="A253" s="71" t="n">
        <f aca="false">A252+1</f>
        <v>249</v>
      </c>
      <c r="B253" s="72" t="s">
        <v>707</v>
      </c>
      <c r="C253" s="72" t="s">
        <v>745</v>
      </c>
      <c r="D253" s="72" t="s">
        <v>746</v>
      </c>
      <c r="E253" s="72" t="s">
        <v>747</v>
      </c>
      <c r="J253" s="73"/>
      <c r="K253" s="73"/>
      <c r="L253" s="73" t="n">
        <v>7</v>
      </c>
      <c r="M253" s="73" t="n">
        <f aca="false">SUM(J253:L253)</f>
        <v>7</v>
      </c>
      <c r="N253" s="73" t="n">
        <f aca="false">R253+V253+Z253</f>
        <v>0</v>
      </c>
      <c r="O253" s="73" t="n">
        <f aca="false">S253+W253+AA253</f>
        <v>0</v>
      </c>
      <c r="P253" s="73" t="n">
        <f aca="false">T253+X253+AB253</f>
        <v>0</v>
      </c>
      <c r="Q253" s="73" t="n">
        <f aca="false">U253+Y253+AC253</f>
        <v>0</v>
      </c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 t="n">
        <v>0</v>
      </c>
      <c r="AI253" s="73" t="n">
        <v>0</v>
      </c>
      <c r="AJ253" s="73" t="n">
        <v>0</v>
      </c>
      <c r="AK253" s="73" t="n">
        <v>0</v>
      </c>
      <c r="AL253" s="73"/>
      <c r="AM253" s="73"/>
      <c r="AN253" s="73"/>
      <c r="AO253" s="73"/>
      <c r="AP253" s="73"/>
      <c r="AQ253" s="73"/>
      <c r="AR253" s="73"/>
      <c r="AS253" s="73"/>
      <c r="AT253" s="73"/>
      <c r="AU253" s="73"/>
      <c r="AV253" s="73"/>
      <c r="AW253" s="73"/>
      <c r="AX253" s="73"/>
      <c r="AY253" s="73"/>
      <c r="AZ253" s="73"/>
      <c r="BA253" s="73"/>
      <c r="BB253" s="73" t="n">
        <v>3</v>
      </c>
      <c r="BC253" s="73" t="n">
        <v>12</v>
      </c>
      <c r="BD253" s="73" t="n">
        <v>11</v>
      </c>
      <c r="BE253" s="73" t="n">
        <v>8</v>
      </c>
      <c r="BF253" s="73"/>
      <c r="BG253" s="73"/>
      <c r="BH253" s="73"/>
      <c r="BI253" s="73"/>
      <c r="BJ253" s="73"/>
      <c r="BK253" s="73"/>
      <c r="BL253" s="73"/>
      <c r="BM253" s="73"/>
      <c r="BN253" s="73"/>
      <c r="BO253" s="73"/>
      <c r="BP253" s="73"/>
      <c r="BQ253" s="73"/>
      <c r="BR253" s="73"/>
      <c r="BS253" s="73"/>
      <c r="BT253" s="73"/>
      <c r="BU253" s="73"/>
      <c r="BV253" s="73"/>
      <c r="BW253" s="73"/>
      <c r="BX253" s="73"/>
      <c r="BY253" s="73"/>
      <c r="BZ253" s="73"/>
      <c r="CA253" s="73"/>
      <c r="CB253" s="73"/>
      <c r="CC253" s="73"/>
      <c r="CD253" s="73"/>
      <c r="CE253" s="73"/>
      <c r="CF253" s="73"/>
      <c r="CG253" s="73"/>
      <c r="CH253" s="73"/>
      <c r="CI253" s="73"/>
      <c r="CJ253" s="73"/>
      <c r="CK253" s="73"/>
      <c r="CL253" s="73"/>
      <c r="CM253" s="73"/>
      <c r="CN253" s="73"/>
      <c r="CO253" s="73"/>
      <c r="CP253" s="73"/>
      <c r="CQ253" s="73"/>
      <c r="CR253" s="73"/>
      <c r="CS253" s="73"/>
      <c r="CT253" s="73"/>
      <c r="CU253" s="73"/>
      <c r="CV253" s="73"/>
      <c r="CW253" s="73"/>
      <c r="CX253" s="73"/>
      <c r="CY253" s="73"/>
      <c r="CZ253" s="73"/>
      <c r="DA253" s="73"/>
      <c r="DB253" s="73"/>
      <c r="DC253" s="73"/>
      <c r="DD253" s="73"/>
      <c r="DE253" s="73"/>
      <c r="DF253" s="73"/>
      <c r="DG253" s="73"/>
      <c r="DH253" s="73"/>
      <c r="DI253" s="73"/>
      <c r="DJ253" s="73"/>
      <c r="DK253" s="73"/>
      <c r="DL253" s="73"/>
      <c r="DM253" s="73"/>
      <c r="DN253" s="73"/>
      <c r="DO253" s="73"/>
      <c r="DP253" s="73"/>
      <c r="DQ253" s="73"/>
      <c r="DR253" s="73"/>
      <c r="DS253" s="73"/>
      <c r="DT253" s="73"/>
      <c r="DU253" s="73"/>
      <c r="DV253" s="73"/>
      <c r="DW253" s="73"/>
      <c r="DX253" s="73"/>
      <c r="DY253" s="73"/>
      <c r="DZ253" s="73"/>
      <c r="EA253" s="73"/>
      <c r="EB253" s="73"/>
      <c r="EC253" s="73"/>
      <c r="ED253" s="73"/>
      <c r="EE253" s="73"/>
      <c r="EF253" s="73"/>
      <c r="EG253" s="73"/>
      <c r="EH253" s="73" t="n">
        <f aca="false">SUM(I253:L253)</f>
        <v>7</v>
      </c>
      <c r="EI253" s="73" t="n">
        <f aca="false">SUMIF($N$3:$EG$3,"=TF",$N253:$EG253)</f>
        <v>8</v>
      </c>
      <c r="EJ253" s="73" t="str">
        <f aca="false">IF($B253=$B254,"",SUMIF($B$5:$B$287,$B253,$EI$5:$EI$287))</f>
        <v/>
      </c>
      <c r="EK253" s="59" t="n">
        <f aca="false">IF(SUMIF($B$5:$B$287,$B253,$EI$5:$EI$287)=0,"", EI253/SUMIF($B$5:$B$287,$B253,$EI$5:$EI$287))</f>
        <v>0.00236686390532544</v>
      </c>
      <c r="EL253" s="60" t="n">
        <f aca="false">IF(EH253=0, "", EI253/EH253)</f>
        <v>1.14285714285714</v>
      </c>
      <c r="EM253" s="72" t="str">
        <f aca="false">B253</f>
        <v>Santa Clara</v>
      </c>
      <c r="EN253" s="72" t="n">
        <f aca="false">EN252+1</f>
        <v>52</v>
      </c>
      <c r="EP253" s="72" t="s">
        <v>748</v>
      </c>
      <c r="ER253" s="73" t="n">
        <f aca="false">SUMIF($A$3:$EG$3,"=TN",$A253:$EG253)</f>
        <v>3</v>
      </c>
      <c r="ES253" s="73" t="n">
        <f aca="false">M253</f>
        <v>7</v>
      </c>
      <c r="ET253" s="73" t="n">
        <f aca="false">SUMIF($A$3:$EG$3,"=TE",$A253:$EG253)</f>
        <v>12</v>
      </c>
      <c r="EU253" s="73" t="n">
        <f aca="false">SUMIF($A$3:$EG$3,"=TH",$A253:$EG253)</f>
        <v>11</v>
      </c>
      <c r="EV253" s="73" t="n">
        <f aca="false">SUMIF($A$3:$EG$3,"=TF",$A253:$EG253)</f>
        <v>8</v>
      </c>
      <c r="XEG253" s="0"/>
      <c r="XEH253" s="0"/>
      <c r="XEI253" s="0"/>
      <c r="XEJ253" s="0"/>
      <c r="XEK253" s="0"/>
      <c r="XEL253" s="0"/>
      <c r="XEM253" s="0"/>
      <c r="XEN253" s="0"/>
      <c r="XEO253" s="0"/>
      <c r="XEP253" s="0"/>
      <c r="XEQ253" s="0"/>
      <c r="XER253" s="0"/>
      <c r="XES253" s="0"/>
      <c r="XET253" s="0"/>
      <c r="XEU253" s="0"/>
      <c r="XEV253" s="0"/>
      <c r="XEW253" s="0"/>
      <c r="XEX253" s="0"/>
      <c r="XEY253" s="0"/>
      <c r="XEZ253" s="0"/>
      <c r="XFA253" s="0"/>
      <c r="XFB253" s="0"/>
      <c r="XFC253" s="0"/>
      <c r="XFD253" s="74"/>
    </row>
    <row r="254" s="68" customFormat="true" ht="15" hidden="false" customHeight="false" outlineLevel="0" collapsed="false">
      <c r="A254" s="67" t="n">
        <f aca="false">A253+1</f>
        <v>250</v>
      </c>
      <c r="B254" s="68" t="s">
        <v>707</v>
      </c>
      <c r="C254" s="68" t="s">
        <v>749</v>
      </c>
      <c r="D254" s="68" t="s">
        <v>750</v>
      </c>
      <c r="E254" s="68" t="s">
        <v>751</v>
      </c>
      <c r="J254" s="69"/>
      <c r="K254" s="69" t="n">
        <v>16</v>
      </c>
      <c r="L254" s="69"/>
      <c r="M254" s="69" t="n">
        <f aca="false">SUM(J254:L254)</f>
        <v>16</v>
      </c>
      <c r="N254" s="69" t="n">
        <f aca="false">R254+V254+Z254</f>
        <v>13</v>
      </c>
      <c r="O254" s="69" t="n">
        <f aca="false">S254+W254+AA254</f>
        <v>64</v>
      </c>
      <c r="P254" s="69" t="n">
        <f aca="false">T254+X254+AB254</f>
        <v>54</v>
      </c>
      <c r="Q254" s="69" t="n">
        <f aca="false">U254+Y254+AC254</f>
        <v>54</v>
      </c>
      <c r="R254" s="69" t="n">
        <v>13</v>
      </c>
      <c r="S254" s="69" t="n">
        <v>64</v>
      </c>
      <c r="T254" s="69" t="n">
        <v>54</v>
      </c>
      <c r="U254" s="69" t="n">
        <v>54</v>
      </c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 t="n">
        <v>2</v>
      </c>
      <c r="AM254" s="69" t="n">
        <v>8</v>
      </c>
      <c r="AN254" s="69" t="n">
        <v>8</v>
      </c>
      <c r="AO254" s="69" t="n">
        <v>8</v>
      </c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69"/>
      <c r="CB254" s="69"/>
      <c r="CC254" s="69"/>
      <c r="CD254" s="69"/>
      <c r="CE254" s="69"/>
      <c r="CF254" s="69"/>
      <c r="CG254" s="69"/>
      <c r="CH254" s="69"/>
      <c r="CI254" s="69"/>
      <c r="CJ254" s="69"/>
      <c r="CK254" s="69"/>
      <c r="CL254" s="69"/>
      <c r="CM254" s="69"/>
      <c r="CN254" s="69"/>
      <c r="CO254" s="69"/>
      <c r="CP254" s="69"/>
      <c r="CQ254" s="69"/>
      <c r="CR254" s="69"/>
      <c r="CS254" s="69"/>
      <c r="CT254" s="69"/>
      <c r="CU254" s="69"/>
      <c r="CV254" s="69"/>
      <c r="CW254" s="69"/>
      <c r="CX254" s="69" t="n">
        <v>1</v>
      </c>
      <c r="CY254" s="69" t="n">
        <v>5</v>
      </c>
      <c r="CZ254" s="69" t="n">
        <v>5</v>
      </c>
      <c r="DA254" s="69" t="n">
        <v>5</v>
      </c>
      <c r="DB254" s="69"/>
      <c r="DC254" s="69"/>
      <c r="DD254" s="69"/>
      <c r="DE254" s="69"/>
      <c r="DF254" s="69"/>
      <c r="DG254" s="69"/>
      <c r="DH254" s="69"/>
      <c r="DI254" s="69"/>
      <c r="DJ254" s="69"/>
      <c r="DK254" s="69"/>
      <c r="DL254" s="69"/>
      <c r="DM254" s="69"/>
      <c r="DN254" s="69" t="n">
        <v>8</v>
      </c>
      <c r="DO254" s="69" t="n">
        <v>41</v>
      </c>
      <c r="DP254" s="69" t="n">
        <v>41</v>
      </c>
      <c r="DQ254" s="69" t="n">
        <v>41</v>
      </c>
      <c r="DR254" s="69"/>
      <c r="DS254" s="69"/>
      <c r="DT254" s="69"/>
      <c r="DU254" s="69"/>
      <c r="DV254" s="69"/>
      <c r="DW254" s="69"/>
      <c r="DX254" s="69"/>
      <c r="DY254" s="69"/>
      <c r="DZ254" s="69"/>
      <c r="EA254" s="69"/>
      <c r="EB254" s="69"/>
      <c r="EC254" s="69"/>
      <c r="ED254" s="69"/>
      <c r="EE254" s="69"/>
      <c r="EF254" s="69"/>
      <c r="EG254" s="69"/>
      <c r="EH254" s="69" t="n">
        <f aca="false">SUM(I254:L254)</f>
        <v>16</v>
      </c>
      <c r="EI254" s="69" t="n">
        <f aca="false">SUMIF($N$3:$EG$3,"=TF",$N254:$EG254)</f>
        <v>108</v>
      </c>
      <c r="EJ254" s="69" t="str">
        <f aca="false">IF($B254=$B255,"",SUMIF($B$5:$B$287,$B254,$EI$5:$EI$287))</f>
        <v/>
      </c>
      <c r="EK254" s="59" t="n">
        <f aca="false">IF(SUMIF($B$5:$B$287,$B254,$EI$5:$EI$287)=0,"", EI254/SUMIF($B$5:$B$287,$B254,$EI$5:$EI$287))</f>
        <v>0.0319526627218935</v>
      </c>
      <c r="EL254" s="60" t="n">
        <f aca="false">IF(EH254=0, "", EI254/EH254)</f>
        <v>6.75</v>
      </c>
      <c r="EM254" s="68" t="str">
        <f aca="false">B254</f>
        <v>Santa Clara</v>
      </c>
      <c r="EN254" s="68" t="n">
        <f aca="false">EN253+1</f>
        <v>53</v>
      </c>
      <c r="EP254" s="68" t="s">
        <v>300</v>
      </c>
      <c r="ER254" s="69" t="n">
        <f aca="false">SUMIF($A$3:$EG$3,"=TN",$A254:$EG254)</f>
        <v>24</v>
      </c>
      <c r="ES254" s="69" t="n">
        <f aca="false">M254</f>
        <v>16</v>
      </c>
      <c r="ET254" s="69" t="n">
        <f aca="false">SUMIF($A$3:$EG$3,"=TE",$A254:$EG254)</f>
        <v>118</v>
      </c>
      <c r="EU254" s="69" t="n">
        <f aca="false">SUMIF($A$3:$EG$3,"=TH",$A254:$EG254)</f>
        <v>108</v>
      </c>
      <c r="EV254" s="69" t="n">
        <f aca="false">SUMIF($A$3:$EG$3,"=TF",$A254:$EG254)</f>
        <v>108</v>
      </c>
      <c r="XEG254" s="0"/>
      <c r="XEH254" s="0"/>
      <c r="XEI254" s="0"/>
      <c r="XEJ254" s="0"/>
      <c r="XEK254" s="0"/>
      <c r="XEL254" s="0"/>
      <c r="XEM254" s="0"/>
      <c r="XEN254" s="0"/>
      <c r="XEO254" s="0"/>
      <c r="XEP254" s="0"/>
      <c r="XEQ254" s="0"/>
      <c r="XER254" s="0"/>
      <c r="XES254" s="0"/>
      <c r="XET254" s="0"/>
      <c r="XEU254" s="0"/>
      <c r="XEV254" s="0"/>
      <c r="XEW254" s="0"/>
      <c r="XEX254" s="0"/>
      <c r="XEY254" s="0"/>
      <c r="XEZ254" s="0"/>
      <c r="XFA254" s="0"/>
      <c r="XFB254" s="0"/>
      <c r="XFC254" s="0"/>
      <c r="XFD254" s="70"/>
    </row>
    <row r="255" s="72" customFormat="true" ht="15" hidden="false" customHeight="false" outlineLevel="0" collapsed="false">
      <c r="A255" s="71" t="n">
        <f aca="false">A254+1</f>
        <v>251</v>
      </c>
      <c r="B255" s="72" t="s">
        <v>707</v>
      </c>
      <c r="C255" s="72" t="s">
        <v>752</v>
      </c>
      <c r="D255" s="72" t="s">
        <v>753</v>
      </c>
      <c r="E255" s="72" t="s">
        <v>754</v>
      </c>
      <c r="J255" s="73"/>
      <c r="K255" s="73" t="n">
        <v>11</v>
      </c>
      <c r="L255" s="73" t="n">
        <v>2</v>
      </c>
      <c r="M255" s="73" t="n">
        <f aca="false">SUM(J255:L255)</f>
        <v>13</v>
      </c>
      <c r="N255" s="73" t="n">
        <f aca="false">R255+V255+Z255</f>
        <v>0</v>
      </c>
      <c r="O255" s="73" t="n">
        <f aca="false">S255+W255+AA255</f>
        <v>0</v>
      </c>
      <c r="P255" s="73" t="n">
        <f aca="false">T255+X255+AB255</f>
        <v>0</v>
      </c>
      <c r="Q255" s="73" t="n">
        <f aca="false">U255+Y255+AC255</f>
        <v>0</v>
      </c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73"/>
      <c r="BN255" s="73"/>
      <c r="BO255" s="73"/>
      <c r="BP255" s="73"/>
      <c r="BQ255" s="73"/>
      <c r="BR255" s="73"/>
      <c r="BS255" s="73"/>
      <c r="BT255" s="73"/>
      <c r="BU255" s="73"/>
      <c r="BV255" s="73"/>
      <c r="BW255" s="73"/>
      <c r="BX255" s="73"/>
      <c r="BY255" s="73"/>
      <c r="BZ255" s="73"/>
      <c r="CA255" s="73"/>
      <c r="CB255" s="73"/>
      <c r="CC255" s="73"/>
      <c r="CD255" s="73"/>
      <c r="CE255" s="73"/>
      <c r="CF255" s="73"/>
      <c r="CG255" s="73"/>
      <c r="CH255" s="73"/>
      <c r="CI255" s="73"/>
      <c r="CJ255" s="73"/>
      <c r="CK255" s="73"/>
      <c r="CL255" s="73"/>
      <c r="CM255" s="73"/>
      <c r="CN255" s="73"/>
      <c r="CO255" s="73"/>
      <c r="CP255" s="73"/>
      <c r="CQ255" s="73"/>
      <c r="CR255" s="73"/>
      <c r="CS255" s="73"/>
      <c r="CT255" s="73"/>
      <c r="CU255" s="73"/>
      <c r="CV255" s="73"/>
      <c r="CW255" s="73"/>
      <c r="CX255" s="73"/>
      <c r="CY255" s="73"/>
      <c r="CZ255" s="73"/>
      <c r="DA255" s="73"/>
      <c r="DB255" s="73"/>
      <c r="DC255" s="73"/>
      <c r="DD255" s="73"/>
      <c r="DE255" s="73"/>
      <c r="DF255" s="73"/>
      <c r="DG255" s="73"/>
      <c r="DH255" s="73"/>
      <c r="DI255" s="73"/>
      <c r="DJ255" s="73"/>
      <c r="DK255" s="73"/>
      <c r="DL255" s="73"/>
      <c r="DM255" s="73"/>
      <c r="DN255" s="73"/>
      <c r="DO255" s="73"/>
      <c r="DP255" s="73"/>
      <c r="DQ255" s="73"/>
      <c r="DR255" s="73"/>
      <c r="DS255" s="73"/>
      <c r="DT255" s="73"/>
      <c r="DU255" s="73"/>
      <c r="DV255" s="73"/>
      <c r="DW255" s="73"/>
      <c r="DX255" s="73"/>
      <c r="DY255" s="73"/>
      <c r="DZ255" s="73"/>
      <c r="EA255" s="73"/>
      <c r="EB255" s="73"/>
      <c r="EC255" s="73"/>
      <c r="ED255" s="73"/>
      <c r="EE255" s="73"/>
      <c r="EF255" s="73"/>
      <c r="EG255" s="73"/>
      <c r="EH255" s="73" t="n">
        <f aca="false">SUM(I255:L255)</f>
        <v>13</v>
      </c>
      <c r="EI255" s="73" t="n">
        <f aca="false">SUMIF($N$3:$EG$3,"=TF",$N255:$EG255)</f>
        <v>0</v>
      </c>
      <c r="EJ255" s="73" t="str">
        <f aca="false">IF($B255=$B256,"",SUMIF($B$5:$B$287,$B255,$EI$5:$EI$287))</f>
        <v/>
      </c>
      <c r="EK255" s="59" t="n">
        <f aca="false">IF(SUMIF($B$5:$B$287,$B255,$EI$5:$EI$287)=0,"", EI255/SUMIF($B$5:$B$287,$B255,$EI$5:$EI$287))</f>
        <v>0</v>
      </c>
      <c r="EL255" s="60" t="n">
        <f aca="false">IF(EH255=0, "", EI255/EH255)</f>
        <v>0</v>
      </c>
      <c r="EM255" s="72" t="str">
        <f aca="false">B255</f>
        <v>Santa Clara</v>
      </c>
      <c r="EN255" s="72" t="n">
        <f aca="false">EN254+1</f>
        <v>54</v>
      </c>
      <c r="ER255" s="73" t="n">
        <f aca="false">SUMIF($A$3:$EG$3,"=TN",$A255:$EG255)</f>
        <v>0</v>
      </c>
      <c r="ES255" s="73" t="n">
        <f aca="false">M255</f>
        <v>13</v>
      </c>
      <c r="ET255" s="73" t="n">
        <f aca="false">SUMIF($A$3:$EG$3,"=TE",$A255:$EG255)</f>
        <v>0</v>
      </c>
      <c r="EU255" s="73" t="n">
        <f aca="false">SUMIF($A$3:$EG$3,"=TH",$A255:$EG255)</f>
        <v>0</v>
      </c>
      <c r="EV255" s="73" t="n">
        <f aca="false">SUMIF($A$3:$EG$3,"=TF",$A255:$EG255)</f>
        <v>0</v>
      </c>
      <c r="XEG255" s="0"/>
      <c r="XEH255" s="0"/>
      <c r="XEI255" s="0"/>
      <c r="XEJ255" s="0"/>
      <c r="XEK255" s="0"/>
      <c r="XEL255" s="0"/>
      <c r="XEM255" s="0"/>
      <c r="XEN255" s="0"/>
      <c r="XEO255" s="0"/>
      <c r="XEP255" s="0"/>
      <c r="XEQ255" s="0"/>
      <c r="XER255" s="0"/>
      <c r="XES255" s="0"/>
      <c r="XET255" s="0"/>
      <c r="XEU255" s="0"/>
      <c r="XEV255" s="0"/>
      <c r="XEW255" s="0"/>
      <c r="XEX255" s="0"/>
      <c r="XEY255" s="0"/>
      <c r="XEZ255" s="0"/>
      <c r="XFA255" s="0"/>
      <c r="XFB255" s="0"/>
      <c r="XFC255" s="0"/>
      <c r="XFD255" s="74"/>
    </row>
    <row r="256" s="68" customFormat="true" ht="15" hidden="false" customHeight="false" outlineLevel="0" collapsed="false">
      <c r="A256" s="67" t="n">
        <f aca="false">A255+1</f>
        <v>252</v>
      </c>
      <c r="B256" s="68" t="s">
        <v>707</v>
      </c>
      <c r="C256" s="68" t="s">
        <v>755</v>
      </c>
      <c r="D256" s="68" t="s">
        <v>709</v>
      </c>
      <c r="E256" s="68" t="s">
        <v>710</v>
      </c>
      <c r="J256" s="69" t="n">
        <v>2</v>
      </c>
      <c r="K256" s="69" t="n">
        <v>1</v>
      </c>
      <c r="L256" s="69"/>
      <c r="M256" s="69" t="n">
        <f aca="false">SUM(J256:L256)</f>
        <v>3</v>
      </c>
      <c r="N256" s="69" t="n">
        <f aca="false">R256+V256+Z256</f>
        <v>1</v>
      </c>
      <c r="O256" s="69" t="n">
        <f aca="false">S256+W256+AA256</f>
        <v>4</v>
      </c>
      <c r="P256" s="69" t="n">
        <f aca="false">T256+X256+AB256</f>
        <v>4</v>
      </c>
      <c r="Q256" s="69" t="n">
        <f aca="false">U256+Y256+AC256</f>
        <v>4</v>
      </c>
      <c r="R256" s="69" t="n">
        <v>1</v>
      </c>
      <c r="S256" s="69" t="n">
        <v>4</v>
      </c>
      <c r="T256" s="69" t="n">
        <v>4</v>
      </c>
      <c r="U256" s="69" t="n">
        <v>4</v>
      </c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 t="n">
        <v>1</v>
      </c>
      <c r="AU256" s="69" t="n">
        <v>5</v>
      </c>
      <c r="AV256" s="69" t="n">
        <v>5</v>
      </c>
      <c r="AW256" s="69" t="n">
        <v>0</v>
      </c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69"/>
      <c r="CB256" s="69"/>
      <c r="CC256" s="69"/>
      <c r="CD256" s="69"/>
      <c r="CE256" s="69"/>
      <c r="CF256" s="69"/>
      <c r="CG256" s="69"/>
      <c r="CH256" s="69"/>
      <c r="CI256" s="69"/>
      <c r="CJ256" s="69"/>
      <c r="CK256" s="69"/>
      <c r="CL256" s="69"/>
      <c r="CM256" s="69"/>
      <c r="CN256" s="69"/>
      <c r="CO256" s="69"/>
      <c r="CP256" s="69"/>
      <c r="CQ256" s="69"/>
      <c r="CR256" s="69"/>
      <c r="CS256" s="69"/>
      <c r="CT256" s="69"/>
      <c r="CU256" s="69"/>
      <c r="CV256" s="69"/>
      <c r="CW256" s="69"/>
      <c r="CX256" s="69"/>
      <c r="CY256" s="69"/>
      <c r="CZ256" s="69"/>
      <c r="DA256" s="69"/>
      <c r="DB256" s="69"/>
      <c r="DC256" s="69"/>
      <c r="DD256" s="69"/>
      <c r="DE256" s="69"/>
      <c r="DF256" s="69"/>
      <c r="DG256" s="69"/>
      <c r="DH256" s="69"/>
      <c r="DI256" s="69"/>
      <c r="DJ256" s="69"/>
      <c r="DK256" s="69"/>
      <c r="DL256" s="69"/>
      <c r="DM256" s="69"/>
      <c r="DN256" s="69"/>
      <c r="DO256" s="69"/>
      <c r="DP256" s="69"/>
      <c r="DQ256" s="69"/>
      <c r="DR256" s="69"/>
      <c r="DS256" s="69"/>
      <c r="DT256" s="69"/>
      <c r="DU256" s="69"/>
      <c r="DV256" s="69"/>
      <c r="DW256" s="69"/>
      <c r="DX256" s="69"/>
      <c r="DY256" s="69"/>
      <c r="DZ256" s="69"/>
      <c r="EA256" s="69"/>
      <c r="EB256" s="69"/>
      <c r="EC256" s="69"/>
      <c r="ED256" s="69"/>
      <c r="EE256" s="69"/>
      <c r="EF256" s="69"/>
      <c r="EG256" s="69"/>
      <c r="EH256" s="69" t="n">
        <f aca="false">SUM(I256:L256)</f>
        <v>3</v>
      </c>
      <c r="EI256" s="69" t="n">
        <f aca="false">SUMIF($N$3:$EG$3,"=TF",$N256:$EG256)</f>
        <v>4</v>
      </c>
      <c r="EJ256" s="69" t="str">
        <f aca="false">IF($B256=$B257,"",SUMIF($B$5:$B$287,$B256,$EI$5:$EI$287))</f>
        <v/>
      </c>
      <c r="EK256" s="59" t="n">
        <f aca="false">IF(SUMIF($B$5:$B$287,$B256,$EI$5:$EI$287)=0,"", EI256/SUMIF($B$5:$B$287,$B256,$EI$5:$EI$287))</f>
        <v>0.00118343195266272</v>
      </c>
      <c r="EL256" s="60" t="n">
        <f aca="false">IF(EH256=0, "", EI256/EH256)</f>
        <v>1.33333333333333</v>
      </c>
      <c r="EM256" s="68" t="str">
        <f aca="false">B256</f>
        <v>Santa Clara</v>
      </c>
      <c r="EN256" s="68" t="n">
        <f aca="false">EN255+1</f>
        <v>55</v>
      </c>
      <c r="EP256" s="68" t="s">
        <v>201</v>
      </c>
      <c r="ER256" s="69" t="n">
        <f aca="false">SUMIF($A$3:$EG$3,"=TN",$A256:$EG256)</f>
        <v>2</v>
      </c>
      <c r="ES256" s="69" t="n">
        <f aca="false">M256</f>
        <v>3</v>
      </c>
      <c r="ET256" s="69" t="n">
        <f aca="false">SUMIF($A$3:$EG$3,"=TE",$A256:$EG256)</f>
        <v>9</v>
      </c>
      <c r="EU256" s="69" t="n">
        <f aca="false">SUMIF($A$3:$EG$3,"=TH",$A256:$EG256)</f>
        <v>9</v>
      </c>
      <c r="EV256" s="69" t="n">
        <f aca="false">SUMIF($A$3:$EG$3,"=TF",$A256:$EG256)</f>
        <v>4</v>
      </c>
      <c r="XEG256" s="0"/>
      <c r="XEH256" s="0"/>
      <c r="XEI256" s="0"/>
      <c r="XEJ256" s="0"/>
      <c r="XEK256" s="0"/>
      <c r="XEL256" s="0"/>
      <c r="XEM256" s="0"/>
      <c r="XEN256" s="0"/>
      <c r="XEO256" s="0"/>
      <c r="XEP256" s="0"/>
      <c r="XEQ256" s="0"/>
      <c r="XER256" s="0"/>
      <c r="XES256" s="0"/>
      <c r="XET256" s="0"/>
      <c r="XEU256" s="0"/>
      <c r="XEV256" s="0"/>
      <c r="XEW256" s="0"/>
      <c r="XEX256" s="0"/>
      <c r="XEY256" s="0"/>
      <c r="XEZ256" s="0"/>
      <c r="XFA256" s="0"/>
      <c r="XFB256" s="0"/>
      <c r="XFC256" s="0"/>
      <c r="XFD256" s="70"/>
    </row>
    <row r="257" s="72" customFormat="true" ht="15" hidden="false" customHeight="false" outlineLevel="0" collapsed="false">
      <c r="A257" s="71" t="n">
        <f aca="false">A256+1</f>
        <v>253</v>
      </c>
      <c r="B257" s="72" t="s">
        <v>707</v>
      </c>
      <c r="C257" s="72" t="s">
        <v>756</v>
      </c>
      <c r="D257" s="72" t="s">
        <v>757</v>
      </c>
      <c r="E257" s="72" t="s">
        <v>758</v>
      </c>
      <c r="J257" s="73"/>
      <c r="K257" s="73" t="n">
        <v>15</v>
      </c>
      <c r="L257" s="73"/>
      <c r="M257" s="73" t="n">
        <f aca="false">SUM(J257:L257)</f>
        <v>15</v>
      </c>
      <c r="N257" s="73" t="n">
        <f aca="false">R257+V257+Z257</f>
        <v>5</v>
      </c>
      <c r="O257" s="73" t="n">
        <f aca="false">S257+W257+AA257</f>
        <v>26</v>
      </c>
      <c r="P257" s="73" t="n">
        <f aca="false">T257+X257+AB257</f>
        <v>21</v>
      </c>
      <c r="Q257" s="73" t="n">
        <f aca="false">U257+Y257+AC257</f>
        <v>9</v>
      </c>
      <c r="R257" s="73" t="n">
        <v>4</v>
      </c>
      <c r="S257" s="73" t="n">
        <v>22</v>
      </c>
      <c r="T257" s="73" t="n">
        <v>19</v>
      </c>
      <c r="U257" s="73" t="n">
        <v>9</v>
      </c>
      <c r="V257" s="73" t="n">
        <v>1</v>
      </c>
      <c r="W257" s="73" t="n">
        <v>4</v>
      </c>
      <c r="X257" s="73" t="n">
        <v>2</v>
      </c>
      <c r="Y257" s="73" t="n">
        <v>0</v>
      </c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 t="n">
        <v>1</v>
      </c>
      <c r="BK257" s="73" t="n">
        <v>6</v>
      </c>
      <c r="BL257" s="73" t="n">
        <v>6</v>
      </c>
      <c r="BM257" s="73" t="n">
        <v>6</v>
      </c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  <c r="BZ257" s="73"/>
      <c r="CA257" s="73"/>
      <c r="CB257" s="73"/>
      <c r="CC257" s="73"/>
      <c r="CD257" s="73" t="n">
        <v>2</v>
      </c>
      <c r="CE257" s="73" t="n">
        <v>13</v>
      </c>
      <c r="CF257" s="73" t="n">
        <v>12</v>
      </c>
      <c r="CG257" s="73" t="n">
        <v>12</v>
      </c>
      <c r="CH257" s="73"/>
      <c r="CI257" s="73"/>
      <c r="CJ257" s="73"/>
      <c r="CK257" s="73"/>
      <c r="CL257" s="73"/>
      <c r="CM257" s="73"/>
      <c r="CN257" s="73"/>
      <c r="CO257" s="73"/>
      <c r="CP257" s="73"/>
      <c r="CQ257" s="73"/>
      <c r="CR257" s="73"/>
      <c r="CS257" s="73"/>
      <c r="CT257" s="73"/>
      <c r="CU257" s="73"/>
      <c r="CV257" s="73"/>
      <c r="CW257" s="73"/>
      <c r="CX257" s="73"/>
      <c r="CY257" s="73"/>
      <c r="CZ257" s="73"/>
      <c r="DA257" s="73"/>
      <c r="DB257" s="73"/>
      <c r="DC257" s="73"/>
      <c r="DD257" s="73"/>
      <c r="DE257" s="73"/>
      <c r="DF257" s="73"/>
      <c r="DG257" s="73"/>
      <c r="DH257" s="73"/>
      <c r="DI257" s="73"/>
      <c r="DJ257" s="73"/>
      <c r="DK257" s="73"/>
      <c r="DL257" s="73"/>
      <c r="DM257" s="73"/>
      <c r="DN257" s="73"/>
      <c r="DO257" s="73"/>
      <c r="DP257" s="73"/>
      <c r="DQ257" s="73"/>
      <c r="DR257" s="73" t="n">
        <v>3</v>
      </c>
      <c r="DS257" s="73" t="n">
        <v>13</v>
      </c>
      <c r="DT257" s="73" t="n">
        <v>12</v>
      </c>
      <c r="DU257" s="73" t="n">
        <v>12</v>
      </c>
      <c r="DV257" s="73"/>
      <c r="DW257" s="73"/>
      <c r="DX257" s="73"/>
      <c r="DY257" s="73"/>
      <c r="DZ257" s="73"/>
      <c r="EA257" s="73"/>
      <c r="EB257" s="73"/>
      <c r="EC257" s="73"/>
      <c r="ED257" s="73"/>
      <c r="EE257" s="73"/>
      <c r="EF257" s="73"/>
      <c r="EG257" s="73"/>
      <c r="EH257" s="73" t="n">
        <f aca="false">SUM(I257:L257)</f>
        <v>15</v>
      </c>
      <c r="EI257" s="73" t="n">
        <f aca="false">SUMIF($N$3:$EG$3,"=TF",$N257:$EG257)</f>
        <v>39</v>
      </c>
      <c r="EJ257" s="73" t="str">
        <f aca="false">IF($B257=$B258,"",SUMIF($B$5:$B$287,$B257,$EI$5:$EI$287))</f>
        <v/>
      </c>
      <c r="EK257" s="59" t="n">
        <f aca="false">IF(SUMIF($B$5:$B$287,$B257,$EI$5:$EI$287)=0,"", EI257/SUMIF($B$5:$B$287,$B257,$EI$5:$EI$287))</f>
        <v>0.0115384615384615</v>
      </c>
      <c r="EL257" s="60" t="n">
        <f aca="false">IF(EH257=0, "", EI257/EH257)</f>
        <v>2.6</v>
      </c>
      <c r="EM257" s="72" t="str">
        <f aca="false">B257</f>
        <v>Santa Clara</v>
      </c>
      <c r="EN257" s="72" t="n">
        <f aca="false">EN256+1</f>
        <v>56</v>
      </c>
      <c r="EP257" s="72" t="s">
        <v>759</v>
      </c>
      <c r="ER257" s="73" t="n">
        <f aca="false">SUMIF($A$3:$EG$3,"=TN",$A257:$EG257)</f>
        <v>11</v>
      </c>
      <c r="ES257" s="73" t="n">
        <f aca="false">M257</f>
        <v>15</v>
      </c>
      <c r="ET257" s="73" t="n">
        <f aca="false">SUMIF($A$3:$EG$3,"=TE",$A257:$EG257)</f>
        <v>58</v>
      </c>
      <c r="EU257" s="73" t="n">
        <f aca="false">SUMIF($A$3:$EG$3,"=TH",$A257:$EG257)</f>
        <v>51</v>
      </c>
      <c r="EV257" s="73" t="n">
        <f aca="false">SUMIF($A$3:$EG$3,"=TF",$A257:$EG257)</f>
        <v>39</v>
      </c>
      <c r="XEG257" s="0"/>
      <c r="XEH257" s="0"/>
      <c r="XEI257" s="0"/>
      <c r="XEJ257" s="0"/>
      <c r="XEK257" s="0"/>
      <c r="XEL257" s="0"/>
      <c r="XEM257" s="0"/>
      <c r="XEN257" s="0"/>
      <c r="XEO257" s="0"/>
      <c r="XEP257" s="0"/>
      <c r="XEQ257" s="0"/>
      <c r="XER257" s="0"/>
      <c r="XES257" s="0"/>
      <c r="XET257" s="0"/>
      <c r="XEU257" s="0"/>
      <c r="XEV257" s="0"/>
      <c r="XEW257" s="0"/>
      <c r="XEX257" s="0"/>
      <c r="XEY257" s="0"/>
      <c r="XEZ257" s="0"/>
      <c r="XFA257" s="0"/>
      <c r="XFB257" s="0"/>
      <c r="XFC257" s="0"/>
      <c r="XFD257" s="74"/>
    </row>
    <row r="258" s="68" customFormat="true" ht="15" hidden="false" customHeight="false" outlineLevel="0" collapsed="false">
      <c r="A258" s="67" t="n">
        <f aca="false">A257+1</f>
        <v>254</v>
      </c>
      <c r="B258" s="68" t="s">
        <v>707</v>
      </c>
      <c r="C258" s="68" t="s">
        <v>760</v>
      </c>
      <c r="D258" s="68" t="s">
        <v>757</v>
      </c>
      <c r="E258" s="68" t="s">
        <v>758</v>
      </c>
      <c r="J258" s="69"/>
      <c r="K258" s="69" t="n">
        <v>12</v>
      </c>
      <c r="L258" s="69"/>
      <c r="M258" s="69" t="n">
        <f aca="false">SUM(J258:L258)</f>
        <v>12</v>
      </c>
      <c r="N258" s="69" t="n">
        <f aca="false">R258+V258+Z258</f>
        <v>4</v>
      </c>
      <c r="O258" s="69" t="n">
        <f aca="false">S258+W258+AA258</f>
        <v>20</v>
      </c>
      <c r="P258" s="69" t="n">
        <f aca="false">T258+X258+AB258</f>
        <v>20</v>
      </c>
      <c r="Q258" s="69" t="n">
        <f aca="false">U258+Y258+AC258</f>
        <v>9</v>
      </c>
      <c r="R258" s="69" t="n">
        <v>3</v>
      </c>
      <c r="S258" s="69" t="n">
        <v>16</v>
      </c>
      <c r="T258" s="69" t="n">
        <v>16</v>
      </c>
      <c r="U258" s="69" t="n">
        <v>6</v>
      </c>
      <c r="V258" s="69" t="n">
        <v>1</v>
      </c>
      <c r="W258" s="69" t="n">
        <v>4</v>
      </c>
      <c r="X258" s="69" t="n">
        <v>4</v>
      </c>
      <c r="Y258" s="69" t="n">
        <v>3</v>
      </c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 t="n">
        <v>1</v>
      </c>
      <c r="BK258" s="69" t="n">
        <v>5</v>
      </c>
      <c r="BL258" s="69" t="n">
        <v>4</v>
      </c>
      <c r="BM258" s="69" t="n">
        <v>4</v>
      </c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69"/>
      <c r="CB258" s="69"/>
      <c r="CC258" s="69"/>
      <c r="CD258" s="69"/>
      <c r="CE258" s="69"/>
      <c r="CF258" s="69"/>
      <c r="CG258" s="69"/>
      <c r="CH258" s="69"/>
      <c r="CI258" s="69"/>
      <c r="CJ258" s="69"/>
      <c r="CK258" s="69"/>
      <c r="CL258" s="69"/>
      <c r="CM258" s="69"/>
      <c r="CN258" s="69"/>
      <c r="CO258" s="69"/>
      <c r="CP258" s="69"/>
      <c r="CQ258" s="69"/>
      <c r="CR258" s="69"/>
      <c r="CS258" s="69"/>
      <c r="CT258" s="69"/>
      <c r="CU258" s="69"/>
      <c r="CV258" s="69"/>
      <c r="CW258" s="69"/>
      <c r="CX258" s="69" t="n">
        <v>2</v>
      </c>
      <c r="CY258" s="69" t="n">
        <v>12</v>
      </c>
      <c r="CZ258" s="69" t="n">
        <v>12</v>
      </c>
      <c r="DA258" s="69" t="n">
        <v>6</v>
      </c>
      <c r="DB258" s="69"/>
      <c r="DC258" s="69"/>
      <c r="DD258" s="69"/>
      <c r="DE258" s="69"/>
      <c r="DF258" s="69"/>
      <c r="DG258" s="69"/>
      <c r="DH258" s="69"/>
      <c r="DI258" s="69"/>
      <c r="DJ258" s="69"/>
      <c r="DK258" s="69"/>
      <c r="DL258" s="69"/>
      <c r="DM258" s="69"/>
      <c r="DN258" s="69"/>
      <c r="DO258" s="69"/>
      <c r="DP258" s="69"/>
      <c r="DQ258" s="69"/>
      <c r="DR258" s="69"/>
      <c r="DS258" s="69"/>
      <c r="DT258" s="69"/>
      <c r="DU258" s="69"/>
      <c r="DV258" s="69"/>
      <c r="DW258" s="69"/>
      <c r="DX258" s="69"/>
      <c r="DY258" s="69"/>
      <c r="DZ258" s="69"/>
      <c r="EA258" s="69"/>
      <c r="EB258" s="69"/>
      <c r="EC258" s="69"/>
      <c r="ED258" s="69"/>
      <c r="EE258" s="69"/>
      <c r="EF258" s="69"/>
      <c r="EG258" s="69"/>
      <c r="EH258" s="69" t="n">
        <f aca="false">SUM(I258:L258)</f>
        <v>12</v>
      </c>
      <c r="EI258" s="69" t="n">
        <f aca="false">SUMIF($N$3:$EG$3,"=TF",$N258:$EG258)</f>
        <v>19</v>
      </c>
      <c r="EJ258" s="69" t="str">
        <f aca="false">IF($B258=$B259,"",SUMIF($B$5:$B$287,$B258,$EI$5:$EI$287))</f>
        <v/>
      </c>
      <c r="EK258" s="59" t="n">
        <f aca="false">IF(SUMIF($B$5:$B$287,$B258,$EI$5:$EI$287)=0,"", EI258/SUMIF($B$5:$B$287,$B258,$EI$5:$EI$287))</f>
        <v>0.00562130177514793</v>
      </c>
      <c r="EL258" s="60" t="n">
        <f aca="false">IF(EH258=0, "", EI258/EH258)</f>
        <v>1.58333333333333</v>
      </c>
      <c r="EM258" s="68" t="str">
        <f aca="false">B258</f>
        <v>Santa Clara</v>
      </c>
      <c r="EN258" s="68" t="n">
        <f aca="false">EN257+1</f>
        <v>57</v>
      </c>
      <c r="EP258" s="68" t="s">
        <v>761</v>
      </c>
      <c r="ER258" s="69" t="n">
        <f aca="false">SUMIF($A$3:$EG$3,"=TN",$A258:$EG258)</f>
        <v>7</v>
      </c>
      <c r="ES258" s="69" t="n">
        <f aca="false">M258</f>
        <v>12</v>
      </c>
      <c r="ET258" s="69" t="n">
        <f aca="false">SUMIF($A$3:$EG$3,"=TE",$A258:$EG258)</f>
        <v>37</v>
      </c>
      <c r="EU258" s="69" t="n">
        <f aca="false">SUMIF($A$3:$EG$3,"=TH",$A258:$EG258)</f>
        <v>36</v>
      </c>
      <c r="EV258" s="69" t="n">
        <f aca="false">SUMIF($A$3:$EG$3,"=TF",$A258:$EG258)</f>
        <v>19</v>
      </c>
      <c r="XEG258" s="0"/>
      <c r="XEH258" s="0"/>
      <c r="XEI258" s="0"/>
      <c r="XEJ258" s="0"/>
      <c r="XEK258" s="0"/>
      <c r="XEL258" s="0"/>
      <c r="XEM258" s="0"/>
      <c r="XEN258" s="0"/>
      <c r="XEO258" s="0"/>
      <c r="XEP258" s="0"/>
      <c r="XEQ258" s="0"/>
      <c r="XER258" s="0"/>
      <c r="XES258" s="0"/>
      <c r="XET258" s="0"/>
      <c r="XEU258" s="0"/>
      <c r="XEV258" s="0"/>
      <c r="XEW258" s="0"/>
      <c r="XEX258" s="0"/>
      <c r="XEY258" s="0"/>
      <c r="XEZ258" s="0"/>
      <c r="XFA258" s="0"/>
      <c r="XFB258" s="0"/>
      <c r="XFC258" s="0"/>
      <c r="XFD258" s="70"/>
    </row>
    <row r="259" s="72" customFormat="true" ht="15" hidden="false" customHeight="false" outlineLevel="0" collapsed="false">
      <c r="A259" s="71" t="n">
        <f aca="false">A258+1</f>
        <v>255</v>
      </c>
      <c r="B259" s="72" t="s">
        <v>707</v>
      </c>
      <c r="C259" s="72" t="s">
        <v>762</v>
      </c>
      <c r="D259" s="72" t="s">
        <v>763</v>
      </c>
      <c r="E259" s="72" t="s">
        <v>764</v>
      </c>
      <c r="J259" s="73"/>
      <c r="K259" s="73"/>
      <c r="L259" s="73" t="n">
        <v>3</v>
      </c>
      <c r="M259" s="73" t="n">
        <f aca="false">SUM(J259:L259)</f>
        <v>3</v>
      </c>
      <c r="N259" s="73" t="n">
        <f aca="false">R259+V259+Z259</f>
        <v>0</v>
      </c>
      <c r="O259" s="73" t="n">
        <f aca="false">S259+W259+AA259</f>
        <v>0</v>
      </c>
      <c r="P259" s="73" t="n">
        <f aca="false">T259+X259+AB259</f>
        <v>0</v>
      </c>
      <c r="Q259" s="73" t="n">
        <f aca="false">U259+Y259+AC259</f>
        <v>0</v>
      </c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 t="n">
        <v>1</v>
      </c>
      <c r="AI259" s="73" t="n">
        <v>5</v>
      </c>
      <c r="AJ259" s="73" t="n">
        <v>4</v>
      </c>
      <c r="AK259" s="73" t="n">
        <v>4</v>
      </c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 t="n">
        <v>2</v>
      </c>
      <c r="BC259" s="73" t="n">
        <v>13</v>
      </c>
      <c r="BD259" s="73" t="n">
        <v>7</v>
      </c>
      <c r="BE259" s="73" t="n">
        <v>7</v>
      </c>
      <c r="BF259" s="73"/>
      <c r="BG259" s="73"/>
      <c r="BH259" s="73"/>
      <c r="BI259" s="73"/>
      <c r="BJ259" s="73"/>
      <c r="BK259" s="73"/>
      <c r="BL259" s="73"/>
      <c r="BM259" s="73"/>
      <c r="BN259" s="73"/>
      <c r="BO259" s="73"/>
      <c r="BP259" s="73"/>
      <c r="BQ259" s="73"/>
      <c r="BR259" s="73"/>
      <c r="BS259" s="73"/>
      <c r="BT259" s="73"/>
      <c r="BU259" s="73"/>
      <c r="BV259" s="73"/>
      <c r="BW259" s="73"/>
      <c r="BX259" s="73"/>
      <c r="BY259" s="73"/>
      <c r="BZ259" s="73"/>
      <c r="CA259" s="73"/>
      <c r="CB259" s="73"/>
      <c r="CC259" s="73"/>
      <c r="CD259" s="73"/>
      <c r="CE259" s="73"/>
      <c r="CF259" s="73"/>
      <c r="CG259" s="73"/>
      <c r="CH259" s="73"/>
      <c r="CI259" s="73"/>
      <c r="CJ259" s="73"/>
      <c r="CK259" s="73"/>
      <c r="CL259" s="73"/>
      <c r="CM259" s="73"/>
      <c r="CN259" s="73"/>
      <c r="CO259" s="73"/>
      <c r="CP259" s="73"/>
      <c r="CQ259" s="73"/>
      <c r="CR259" s="73"/>
      <c r="CS259" s="73"/>
      <c r="CT259" s="73"/>
      <c r="CU259" s="73"/>
      <c r="CV259" s="73"/>
      <c r="CW259" s="73"/>
      <c r="CX259" s="73"/>
      <c r="CY259" s="73"/>
      <c r="CZ259" s="73"/>
      <c r="DA259" s="73"/>
      <c r="DB259" s="73"/>
      <c r="DC259" s="73"/>
      <c r="DD259" s="73"/>
      <c r="DE259" s="73"/>
      <c r="DF259" s="73"/>
      <c r="DG259" s="73"/>
      <c r="DH259" s="73"/>
      <c r="DI259" s="73"/>
      <c r="DJ259" s="73"/>
      <c r="DK259" s="73"/>
      <c r="DL259" s="73"/>
      <c r="DM259" s="73"/>
      <c r="DN259" s="73"/>
      <c r="DO259" s="73"/>
      <c r="DP259" s="73"/>
      <c r="DQ259" s="73"/>
      <c r="DR259" s="73"/>
      <c r="DS259" s="73"/>
      <c r="DT259" s="73"/>
      <c r="DU259" s="73"/>
      <c r="DV259" s="73"/>
      <c r="DW259" s="73"/>
      <c r="DX259" s="73"/>
      <c r="DY259" s="73"/>
      <c r="DZ259" s="73"/>
      <c r="EA259" s="73"/>
      <c r="EB259" s="73"/>
      <c r="EC259" s="73"/>
      <c r="ED259" s="73"/>
      <c r="EE259" s="73"/>
      <c r="EF259" s="73"/>
      <c r="EG259" s="73"/>
      <c r="EH259" s="73" t="n">
        <f aca="false">SUM(I259:L259)</f>
        <v>3</v>
      </c>
      <c r="EI259" s="73" t="n">
        <f aca="false">SUMIF($N$3:$EG$3,"=TF",$N259:$EG259)</f>
        <v>11</v>
      </c>
      <c r="EJ259" s="73" t="str">
        <f aca="false">IF($B259=$B260,"",SUMIF($B$5:$B$287,$B259,$EI$5:$EI$287))</f>
        <v/>
      </c>
      <c r="EK259" s="59" t="n">
        <f aca="false">IF(SUMIF($B$5:$B$287,$B259,$EI$5:$EI$287)=0,"", EI259/SUMIF($B$5:$B$287,$B259,$EI$5:$EI$287))</f>
        <v>0.00325443786982249</v>
      </c>
      <c r="EL259" s="60" t="n">
        <f aca="false">IF(EH259=0, "", EI259/EH259)</f>
        <v>3.66666666666667</v>
      </c>
      <c r="EM259" s="72" t="str">
        <f aca="false">B259</f>
        <v>Santa Clara</v>
      </c>
      <c r="EN259" s="72" t="n">
        <f aca="false">EN258+1</f>
        <v>58</v>
      </c>
      <c r="EP259" s="72" t="s">
        <v>765</v>
      </c>
      <c r="ER259" s="73" t="n">
        <f aca="false">SUMIF($A$3:$EG$3,"=TN",$A259:$EG259)</f>
        <v>3</v>
      </c>
      <c r="ES259" s="73" t="n">
        <f aca="false">M259</f>
        <v>3</v>
      </c>
      <c r="ET259" s="73" t="n">
        <f aca="false">SUMIF($A$3:$EG$3,"=TE",$A259:$EG259)</f>
        <v>18</v>
      </c>
      <c r="EU259" s="73" t="n">
        <f aca="false">SUMIF($A$3:$EG$3,"=TH",$A259:$EG259)</f>
        <v>11</v>
      </c>
      <c r="EV259" s="73" t="n">
        <f aca="false">SUMIF($A$3:$EG$3,"=TF",$A259:$EG259)</f>
        <v>11</v>
      </c>
      <c r="XEG259" s="0"/>
      <c r="XEH259" s="0"/>
      <c r="XEI259" s="0"/>
      <c r="XEJ259" s="0"/>
      <c r="XEK259" s="0"/>
      <c r="XEL259" s="0"/>
      <c r="XEM259" s="0"/>
      <c r="XEN259" s="0"/>
      <c r="XEO259" s="0"/>
      <c r="XEP259" s="0"/>
      <c r="XEQ259" s="0"/>
      <c r="XER259" s="0"/>
      <c r="XES259" s="0"/>
      <c r="XET259" s="0"/>
      <c r="XEU259" s="0"/>
      <c r="XEV259" s="0"/>
      <c r="XEW259" s="0"/>
      <c r="XEX259" s="0"/>
      <c r="XEY259" s="0"/>
      <c r="XEZ259" s="0"/>
      <c r="XFA259" s="0"/>
      <c r="XFB259" s="0"/>
      <c r="XFC259" s="0"/>
      <c r="XFD259" s="74"/>
    </row>
    <row r="260" s="68" customFormat="true" ht="15" hidden="false" customHeight="false" outlineLevel="0" collapsed="false">
      <c r="A260" s="67" t="n">
        <f aca="false">A259+1</f>
        <v>256</v>
      </c>
      <c r="B260" s="68" t="s">
        <v>707</v>
      </c>
      <c r="C260" s="68" t="s">
        <v>766</v>
      </c>
      <c r="D260" s="68" t="s">
        <v>767</v>
      </c>
      <c r="E260" s="68" t="s">
        <v>768</v>
      </c>
      <c r="J260" s="69"/>
      <c r="K260" s="69" t="n">
        <v>20</v>
      </c>
      <c r="L260" s="69" t="n">
        <v>6</v>
      </c>
      <c r="M260" s="69" t="n">
        <f aca="false">SUM(J260:L260)</f>
        <v>26</v>
      </c>
      <c r="N260" s="69" t="n">
        <f aca="false">R260+V260+Z260</f>
        <v>19</v>
      </c>
      <c r="O260" s="69" t="n">
        <f aca="false">S260+W260+AA260</f>
        <v>92</v>
      </c>
      <c r="P260" s="69" t="n">
        <f aca="false">T260+X260+AB260</f>
        <v>71</v>
      </c>
      <c r="Q260" s="69" t="n">
        <f aca="false">U260+Y260+AC260</f>
        <v>69</v>
      </c>
      <c r="R260" s="69" t="n">
        <v>12</v>
      </c>
      <c r="S260" s="69" t="n">
        <v>62</v>
      </c>
      <c r="T260" s="69" t="n">
        <v>45</v>
      </c>
      <c r="U260" s="69" t="n">
        <v>43</v>
      </c>
      <c r="V260" s="69" t="n">
        <v>7</v>
      </c>
      <c r="W260" s="69" t="n">
        <v>30</v>
      </c>
      <c r="X260" s="69" t="n">
        <v>26</v>
      </c>
      <c r="Y260" s="69" t="n">
        <v>26</v>
      </c>
      <c r="Z260" s="69"/>
      <c r="AA260" s="69"/>
      <c r="AB260" s="69"/>
      <c r="AC260" s="69"/>
      <c r="AD260" s="69"/>
      <c r="AE260" s="69"/>
      <c r="AF260" s="69"/>
      <c r="AG260" s="69"/>
      <c r="AH260" s="69" t="n">
        <v>2</v>
      </c>
      <c r="AI260" s="69" t="n">
        <v>10</v>
      </c>
      <c r="AJ260" s="69" t="n">
        <v>10</v>
      </c>
      <c r="AK260" s="69" t="n">
        <v>10</v>
      </c>
      <c r="AL260" s="69" t="n">
        <v>1</v>
      </c>
      <c r="AM260" s="69" t="n">
        <v>4</v>
      </c>
      <c r="AN260" s="69" t="n">
        <v>2</v>
      </c>
      <c r="AO260" s="69" t="n">
        <v>0</v>
      </c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 t="n">
        <v>6</v>
      </c>
      <c r="BC260" s="69" t="n">
        <v>32</v>
      </c>
      <c r="BD260" s="69" t="n">
        <v>23</v>
      </c>
      <c r="BE260" s="69" t="n">
        <v>17</v>
      </c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69"/>
      <c r="CB260" s="69"/>
      <c r="CC260" s="69"/>
      <c r="CD260" s="69"/>
      <c r="CE260" s="69"/>
      <c r="CF260" s="69"/>
      <c r="CG260" s="69"/>
      <c r="CH260" s="69"/>
      <c r="CI260" s="69"/>
      <c r="CJ260" s="69"/>
      <c r="CK260" s="69"/>
      <c r="CL260" s="69"/>
      <c r="CM260" s="69"/>
      <c r="CN260" s="69"/>
      <c r="CO260" s="69"/>
      <c r="CP260" s="69"/>
      <c r="CQ260" s="69"/>
      <c r="CR260" s="69"/>
      <c r="CS260" s="69"/>
      <c r="CT260" s="69"/>
      <c r="CU260" s="69"/>
      <c r="CV260" s="69"/>
      <c r="CW260" s="69"/>
      <c r="CX260" s="69" t="n">
        <v>2</v>
      </c>
      <c r="CY260" s="69" t="n">
        <v>16</v>
      </c>
      <c r="CZ260" s="69" t="n">
        <v>15</v>
      </c>
      <c r="DA260" s="69" t="n">
        <v>15</v>
      </c>
      <c r="DB260" s="69"/>
      <c r="DC260" s="69"/>
      <c r="DD260" s="69"/>
      <c r="DE260" s="69"/>
      <c r="DF260" s="69"/>
      <c r="DG260" s="69"/>
      <c r="DH260" s="69"/>
      <c r="DI260" s="69"/>
      <c r="DJ260" s="69"/>
      <c r="DK260" s="69"/>
      <c r="DL260" s="69"/>
      <c r="DM260" s="69"/>
      <c r="DN260" s="69" t="n">
        <v>3</v>
      </c>
      <c r="DO260" s="69" t="n">
        <v>17</v>
      </c>
      <c r="DP260" s="69" t="n">
        <v>15</v>
      </c>
      <c r="DQ260" s="69" t="n">
        <v>14</v>
      </c>
      <c r="DR260" s="69"/>
      <c r="DS260" s="69"/>
      <c r="DT260" s="69"/>
      <c r="DU260" s="69"/>
      <c r="DV260" s="69"/>
      <c r="DW260" s="69"/>
      <c r="DX260" s="69"/>
      <c r="DY260" s="69"/>
      <c r="DZ260" s="69"/>
      <c r="EA260" s="69"/>
      <c r="EB260" s="69"/>
      <c r="EC260" s="69"/>
      <c r="ED260" s="69"/>
      <c r="EE260" s="69"/>
      <c r="EF260" s="69"/>
      <c r="EG260" s="69"/>
      <c r="EH260" s="69" t="n">
        <f aca="false">SUM(I260:L260)</f>
        <v>26</v>
      </c>
      <c r="EI260" s="69" t="n">
        <f aca="false">SUMIF($N$3:$EG$3,"=TF",$N260:$EG260)</f>
        <v>125</v>
      </c>
      <c r="EJ260" s="69" t="str">
        <f aca="false">IF($B260=$B261,"",SUMIF($B$5:$B$287,$B260,$EI$5:$EI$287))</f>
        <v/>
      </c>
      <c r="EK260" s="59" t="n">
        <f aca="false">IF(SUMIF($B$5:$B$287,$B260,$EI$5:$EI$287)=0,"", EI260/SUMIF($B$5:$B$287,$B260,$EI$5:$EI$287))</f>
        <v>0.0369822485207101</v>
      </c>
      <c r="EL260" s="60" t="n">
        <f aca="false">IF(EH260=0, "", EI260/EH260)</f>
        <v>4.80769230769231</v>
      </c>
      <c r="EM260" s="68" t="str">
        <f aca="false">B260</f>
        <v>Santa Clara</v>
      </c>
      <c r="EN260" s="68" t="n">
        <f aca="false">EN259+1</f>
        <v>59</v>
      </c>
      <c r="EP260" s="68" t="s">
        <v>258</v>
      </c>
      <c r="ER260" s="69" t="n">
        <f aca="false">SUMIF($A$3:$EG$3,"=TN",$A260:$EG260)</f>
        <v>33</v>
      </c>
      <c r="ES260" s="69" t="n">
        <f aca="false">M260</f>
        <v>26</v>
      </c>
      <c r="ET260" s="69" t="n">
        <f aca="false">SUMIF($A$3:$EG$3,"=TE",$A260:$EG260)</f>
        <v>171</v>
      </c>
      <c r="EU260" s="69" t="n">
        <f aca="false">SUMIF($A$3:$EG$3,"=TH",$A260:$EG260)</f>
        <v>136</v>
      </c>
      <c r="EV260" s="69" t="n">
        <f aca="false">SUMIF($A$3:$EG$3,"=TF",$A260:$EG260)</f>
        <v>125</v>
      </c>
      <c r="XEG260" s="0"/>
      <c r="XEH260" s="0"/>
      <c r="XEI260" s="0"/>
      <c r="XEJ260" s="0"/>
      <c r="XEK260" s="0"/>
      <c r="XEL260" s="0"/>
      <c r="XEM260" s="0"/>
      <c r="XEN260" s="0"/>
      <c r="XEO260" s="0"/>
      <c r="XEP260" s="0"/>
      <c r="XEQ260" s="0"/>
      <c r="XER260" s="0"/>
      <c r="XES260" s="0"/>
      <c r="XET260" s="0"/>
      <c r="XEU260" s="0"/>
      <c r="XEV260" s="0"/>
      <c r="XEW260" s="0"/>
      <c r="XEX260" s="0"/>
      <c r="XEY260" s="0"/>
      <c r="XEZ260" s="0"/>
      <c r="XFA260" s="0"/>
      <c r="XFB260" s="0"/>
      <c r="XFC260" s="0"/>
      <c r="XFD260" s="70"/>
    </row>
    <row r="261" s="72" customFormat="true" ht="15" hidden="false" customHeight="false" outlineLevel="0" collapsed="false">
      <c r="A261" s="71" t="n">
        <f aca="false">A260+1</f>
        <v>257</v>
      </c>
      <c r="B261" s="72" t="s">
        <v>707</v>
      </c>
      <c r="C261" s="72" t="s">
        <v>769</v>
      </c>
      <c r="D261" s="72" t="s">
        <v>763</v>
      </c>
      <c r="E261" s="72" t="s">
        <v>764</v>
      </c>
      <c r="J261" s="73"/>
      <c r="K261" s="73" t="n">
        <v>1</v>
      </c>
      <c r="L261" s="73" t="n">
        <v>13</v>
      </c>
      <c r="M261" s="73" t="n">
        <f aca="false">SUM(J261:L261)</f>
        <v>14</v>
      </c>
      <c r="N261" s="73" t="n">
        <f aca="false">R261+V261+Z261</f>
        <v>2</v>
      </c>
      <c r="O261" s="73" t="n">
        <f aca="false">S261+W261+AA261</f>
        <v>7</v>
      </c>
      <c r="P261" s="73" t="n">
        <f aca="false">T261+X261+AB261</f>
        <v>5</v>
      </c>
      <c r="Q261" s="73" t="n">
        <f aca="false">U261+Y261+AC261</f>
        <v>5</v>
      </c>
      <c r="R261" s="73" t="n">
        <v>1</v>
      </c>
      <c r="S261" s="73" t="n">
        <v>5</v>
      </c>
      <c r="T261" s="73" t="n">
        <v>5</v>
      </c>
      <c r="U261" s="73" t="n">
        <v>5</v>
      </c>
      <c r="V261" s="73" t="n">
        <v>1</v>
      </c>
      <c r="W261" s="73" t="n">
        <v>2</v>
      </c>
      <c r="X261" s="73" t="n">
        <v>0</v>
      </c>
      <c r="Y261" s="73" t="n">
        <v>0</v>
      </c>
      <c r="Z261" s="73"/>
      <c r="AA261" s="73"/>
      <c r="AB261" s="73"/>
      <c r="AC261" s="73"/>
      <c r="AD261" s="73"/>
      <c r="AE261" s="73"/>
      <c r="AF261" s="73"/>
      <c r="AG261" s="73"/>
      <c r="AH261" s="73" t="n">
        <v>2</v>
      </c>
      <c r="AI261" s="73" t="n">
        <v>9</v>
      </c>
      <c r="AJ261" s="73" t="n">
        <v>9</v>
      </c>
      <c r="AK261" s="73" t="n">
        <v>9</v>
      </c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 t="n">
        <v>8</v>
      </c>
      <c r="BC261" s="73" t="n">
        <v>38</v>
      </c>
      <c r="BD261" s="73" t="n">
        <v>25</v>
      </c>
      <c r="BE261" s="73" t="n">
        <v>22</v>
      </c>
      <c r="BF261" s="73"/>
      <c r="BG261" s="73"/>
      <c r="BH261" s="73"/>
      <c r="BI261" s="73"/>
      <c r="BJ261" s="73"/>
      <c r="BK261" s="73"/>
      <c r="BL261" s="73"/>
      <c r="BM261" s="73"/>
      <c r="BN261" s="73"/>
      <c r="BO261" s="73"/>
      <c r="BP261" s="73"/>
      <c r="BQ261" s="73"/>
      <c r="BR261" s="73"/>
      <c r="BS261" s="73"/>
      <c r="BT261" s="73"/>
      <c r="BU261" s="73"/>
      <c r="BV261" s="73"/>
      <c r="BW261" s="73"/>
      <c r="BX261" s="73"/>
      <c r="BY261" s="73"/>
      <c r="BZ261" s="73"/>
      <c r="CA261" s="73"/>
      <c r="CB261" s="73"/>
      <c r="CC261" s="73"/>
      <c r="CD261" s="73"/>
      <c r="CE261" s="73"/>
      <c r="CF261" s="73"/>
      <c r="CG261" s="73"/>
      <c r="CH261" s="73"/>
      <c r="CI261" s="73"/>
      <c r="CJ261" s="73"/>
      <c r="CK261" s="73"/>
      <c r="CL261" s="73"/>
      <c r="CM261" s="73"/>
      <c r="CN261" s="73"/>
      <c r="CO261" s="73"/>
      <c r="CP261" s="73"/>
      <c r="CQ261" s="73"/>
      <c r="CR261" s="73"/>
      <c r="CS261" s="73"/>
      <c r="CT261" s="73"/>
      <c r="CU261" s="73"/>
      <c r="CV261" s="73"/>
      <c r="CW261" s="73"/>
      <c r="CX261" s="73"/>
      <c r="CY261" s="73"/>
      <c r="CZ261" s="73"/>
      <c r="DA261" s="73"/>
      <c r="DB261" s="73"/>
      <c r="DC261" s="73"/>
      <c r="DD261" s="73"/>
      <c r="DE261" s="73"/>
      <c r="DF261" s="73"/>
      <c r="DG261" s="73"/>
      <c r="DH261" s="73"/>
      <c r="DI261" s="73"/>
      <c r="DJ261" s="73"/>
      <c r="DK261" s="73"/>
      <c r="DL261" s="73"/>
      <c r="DM261" s="73"/>
      <c r="DN261" s="73"/>
      <c r="DO261" s="73"/>
      <c r="DP261" s="73"/>
      <c r="DQ261" s="73"/>
      <c r="DR261" s="73"/>
      <c r="DS261" s="73"/>
      <c r="DT261" s="73"/>
      <c r="DU261" s="73"/>
      <c r="DV261" s="73"/>
      <c r="DW261" s="73"/>
      <c r="DX261" s="73"/>
      <c r="DY261" s="73"/>
      <c r="DZ261" s="73"/>
      <c r="EA261" s="73"/>
      <c r="EB261" s="73"/>
      <c r="EC261" s="73"/>
      <c r="ED261" s="73"/>
      <c r="EE261" s="73"/>
      <c r="EF261" s="73"/>
      <c r="EG261" s="73"/>
      <c r="EH261" s="73" t="n">
        <f aca="false">SUM(I261:L261)</f>
        <v>14</v>
      </c>
      <c r="EI261" s="73" t="n">
        <f aca="false">SUMIF($N$3:$EG$3,"=TF",$N261:$EG261)</f>
        <v>36</v>
      </c>
      <c r="EJ261" s="73" t="str">
        <f aca="false">IF($B261=$B262,"",SUMIF($B$5:$B$287,$B261,$EI$5:$EI$287))</f>
        <v/>
      </c>
      <c r="EK261" s="59" t="n">
        <f aca="false">IF(SUMIF($B$5:$B$287,$B261,$EI$5:$EI$287)=0,"", EI261/SUMIF($B$5:$B$287,$B261,$EI$5:$EI$287))</f>
        <v>0.0106508875739645</v>
      </c>
      <c r="EL261" s="60" t="n">
        <f aca="false">IF(EH261=0, "", EI261/EH261)</f>
        <v>2.57142857142857</v>
      </c>
      <c r="EM261" s="72" t="str">
        <f aca="false">B261</f>
        <v>Santa Clara</v>
      </c>
      <c r="EN261" s="72" t="n">
        <f aca="false">EN260+1</f>
        <v>60</v>
      </c>
      <c r="EP261" s="72" t="s">
        <v>770</v>
      </c>
      <c r="ER261" s="73" t="n">
        <f aca="false">SUMIF($A$3:$EG$3,"=TN",$A261:$EG261)</f>
        <v>12</v>
      </c>
      <c r="ES261" s="73" t="n">
        <f aca="false">M261</f>
        <v>14</v>
      </c>
      <c r="ET261" s="73" t="n">
        <f aca="false">SUMIF($A$3:$EG$3,"=TE",$A261:$EG261)</f>
        <v>54</v>
      </c>
      <c r="EU261" s="73" t="n">
        <f aca="false">SUMIF($A$3:$EG$3,"=TH",$A261:$EG261)</f>
        <v>39</v>
      </c>
      <c r="EV261" s="73" t="n">
        <f aca="false">SUMIF($A$3:$EG$3,"=TF",$A261:$EG261)</f>
        <v>36</v>
      </c>
      <c r="XEG261" s="0"/>
      <c r="XEH261" s="0"/>
      <c r="XEI261" s="0"/>
      <c r="XEJ261" s="0"/>
      <c r="XEK261" s="0"/>
      <c r="XEL261" s="0"/>
      <c r="XEM261" s="0"/>
      <c r="XEN261" s="0"/>
      <c r="XEO261" s="0"/>
      <c r="XEP261" s="0"/>
      <c r="XEQ261" s="0"/>
      <c r="XER261" s="0"/>
      <c r="XES261" s="0"/>
      <c r="XET261" s="0"/>
      <c r="XEU261" s="0"/>
      <c r="XEV261" s="0"/>
      <c r="XEW261" s="0"/>
      <c r="XEX261" s="0"/>
      <c r="XEY261" s="0"/>
      <c r="XEZ261" s="0"/>
      <c r="XFA261" s="0"/>
      <c r="XFB261" s="0"/>
      <c r="XFC261" s="0"/>
      <c r="XFD261" s="74"/>
    </row>
    <row r="262" s="68" customFormat="true" ht="15" hidden="false" customHeight="false" outlineLevel="0" collapsed="false">
      <c r="A262" s="67" t="n">
        <f aca="false">A261+1</f>
        <v>258</v>
      </c>
      <c r="B262" s="68" t="s">
        <v>707</v>
      </c>
      <c r="C262" s="68" t="s">
        <v>771</v>
      </c>
      <c r="D262" s="68" t="s">
        <v>763</v>
      </c>
      <c r="E262" s="68" t="s">
        <v>764</v>
      </c>
      <c r="J262" s="69"/>
      <c r="K262" s="69" t="n">
        <v>61</v>
      </c>
      <c r="L262" s="69" t="n">
        <v>5</v>
      </c>
      <c r="M262" s="69" t="n">
        <f aca="false">SUM(J262:L262)</f>
        <v>66</v>
      </c>
      <c r="N262" s="69" t="n">
        <f aca="false">R262+V262+Z262</f>
        <v>44</v>
      </c>
      <c r="O262" s="69" t="n">
        <f aca="false">S262+W262+AA262</f>
        <v>183</v>
      </c>
      <c r="P262" s="69" t="n">
        <f aca="false">T262+X262+AB262</f>
        <v>165</v>
      </c>
      <c r="Q262" s="69" t="n">
        <f aca="false">U262+Y262+AC262</f>
        <v>131</v>
      </c>
      <c r="R262" s="69" t="n">
        <v>34</v>
      </c>
      <c r="S262" s="69" t="n">
        <v>141</v>
      </c>
      <c r="T262" s="69" t="n">
        <v>130</v>
      </c>
      <c r="U262" s="69" t="n">
        <v>105</v>
      </c>
      <c r="V262" s="69" t="n">
        <v>10</v>
      </c>
      <c r="W262" s="69" t="n">
        <v>42</v>
      </c>
      <c r="X262" s="69" t="n">
        <v>35</v>
      </c>
      <c r="Y262" s="69" t="n">
        <v>26</v>
      </c>
      <c r="Z262" s="69"/>
      <c r="AA262" s="69"/>
      <c r="AB262" s="69"/>
      <c r="AC262" s="69"/>
      <c r="AD262" s="69"/>
      <c r="AE262" s="69"/>
      <c r="AF262" s="69"/>
      <c r="AG262" s="69"/>
      <c r="AH262" s="69" t="n">
        <v>2</v>
      </c>
      <c r="AI262" s="69" t="n">
        <v>10</v>
      </c>
      <c r="AJ262" s="69" t="n">
        <v>3</v>
      </c>
      <c r="AK262" s="69" t="n">
        <v>3</v>
      </c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 t="n">
        <v>3</v>
      </c>
      <c r="BC262" s="69" t="n">
        <v>14</v>
      </c>
      <c r="BD262" s="69" t="n">
        <v>10</v>
      </c>
      <c r="BE262" s="69" t="n">
        <v>10</v>
      </c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69"/>
      <c r="CB262" s="69"/>
      <c r="CC262" s="69"/>
      <c r="CD262" s="69"/>
      <c r="CE262" s="69"/>
      <c r="CF262" s="69"/>
      <c r="CG262" s="69"/>
      <c r="CH262" s="69"/>
      <c r="CI262" s="69"/>
      <c r="CJ262" s="69"/>
      <c r="CK262" s="69"/>
      <c r="CL262" s="69"/>
      <c r="CM262" s="69"/>
      <c r="CN262" s="69"/>
      <c r="CO262" s="69"/>
      <c r="CP262" s="69"/>
      <c r="CQ262" s="69"/>
      <c r="CR262" s="69"/>
      <c r="CS262" s="69"/>
      <c r="CT262" s="69"/>
      <c r="CU262" s="69"/>
      <c r="CV262" s="69"/>
      <c r="CW262" s="69"/>
      <c r="CX262" s="69" t="n">
        <v>2</v>
      </c>
      <c r="CY262" s="69" t="n">
        <v>12</v>
      </c>
      <c r="CZ262" s="69" t="n">
        <v>12</v>
      </c>
      <c r="DA262" s="69" t="n">
        <v>6</v>
      </c>
      <c r="DB262" s="69"/>
      <c r="DC262" s="69"/>
      <c r="DD262" s="69"/>
      <c r="DE262" s="69"/>
      <c r="DF262" s="69"/>
      <c r="DG262" s="69"/>
      <c r="DH262" s="69"/>
      <c r="DI262" s="69"/>
      <c r="DJ262" s="69"/>
      <c r="DK262" s="69"/>
      <c r="DL262" s="69"/>
      <c r="DM262" s="69"/>
      <c r="DN262" s="69" t="n">
        <v>27</v>
      </c>
      <c r="DO262" s="69" t="n">
        <v>138</v>
      </c>
      <c r="DP262" s="69" t="n">
        <v>134</v>
      </c>
      <c r="DQ262" s="69" t="n">
        <v>114</v>
      </c>
      <c r="DR262" s="69"/>
      <c r="DS262" s="69"/>
      <c r="DT262" s="69"/>
      <c r="DU262" s="69"/>
      <c r="DV262" s="69" t="n">
        <v>1</v>
      </c>
      <c r="DW262" s="69" t="n">
        <v>5</v>
      </c>
      <c r="DX262" s="69" t="n">
        <v>5</v>
      </c>
      <c r="DY262" s="69" t="n">
        <v>5</v>
      </c>
      <c r="DZ262" s="69"/>
      <c r="EA262" s="69"/>
      <c r="EB262" s="69"/>
      <c r="EC262" s="69"/>
      <c r="ED262" s="69"/>
      <c r="EE262" s="69"/>
      <c r="EF262" s="69"/>
      <c r="EG262" s="69"/>
      <c r="EH262" s="69" t="n">
        <f aca="false">SUM(I262:L262)</f>
        <v>66</v>
      </c>
      <c r="EI262" s="69" t="n">
        <f aca="false">SUMIF($N$3:$EG$3,"=TF",$N262:$EG262)</f>
        <v>269</v>
      </c>
      <c r="EJ262" s="69" t="str">
        <f aca="false">IF($B262=$B263,"",SUMIF($B$5:$B$287,$B262,$EI$5:$EI$287))</f>
        <v/>
      </c>
      <c r="EK262" s="59" t="n">
        <f aca="false">IF(SUMIF($B$5:$B$287,$B262,$EI$5:$EI$287)=0,"", EI262/SUMIF($B$5:$B$287,$B262,$EI$5:$EI$287))</f>
        <v>0.0795857988165681</v>
      </c>
      <c r="EL262" s="60" t="n">
        <f aca="false">IF(EH262=0, "", EI262/EH262)</f>
        <v>4.07575757575758</v>
      </c>
      <c r="EM262" s="68" t="str">
        <f aca="false">B262</f>
        <v>Santa Clara</v>
      </c>
      <c r="EN262" s="68" t="n">
        <f aca="false">EN261+1</f>
        <v>61</v>
      </c>
      <c r="EP262" s="68" t="s">
        <v>246</v>
      </c>
      <c r="ER262" s="69" t="n">
        <f aca="false">SUMIF($A$3:$EG$3,"=TN",$A262:$EG262)</f>
        <v>79</v>
      </c>
      <c r="ES262" s="69" t="n">
        <f aca="false">M262</f>
        <v>66</v>
      </c>
      <c r="ET262" s="69" t="n">
        <f aca="false">SUMIF($A$3:$EG$3,"=TE",$A262:$EG262)</f>
        <v>362</v>
      </c>
      <c r="EU262" s="69" t="n">
        <f aca="false">SUMIF($A$3:$EG$3,"=TH",$A262:$EG262)</f>
        <v>329</v>
      </c>
      <c r="EV262" s="69" t="n">
        <f aca="false">SUMIF($A$3:$EG$3,"=TF",$A262:$EG262)</f>
        <v>269</v>
      </c>
      <c r="XEG262" s="0"/>
      <c r="XEH262" s="0"/>
      <c r="XEI262" s="0"/>
      <c r="XEJ262" s="0"/>
      <c r="XEK262" s="0"/>
      <c r="XEL262" s="0"/>
      <c r="XEM262" s="0"/>
      <c r="XEN262" s="0"/>
      <c r="XEO262" s="0"/>
      <c r="XEP262" s="0"/>
      <c r="XEQ262" s="0"/>
      <c r="XER262" s="0"/>
      <c r="XES262" s="0"/>
      <c r="XET262" s="0"/>
      <c r="XEU262" s="0"/>
      <c r="XEV262" s="0"/>
      <c r="XEW262" s="0"/>
      <c r="XEX262" s="0"/>
      <c r="XEY262" s="0"/>
      <c r="XEZ262" s="0"/>
      <c r="XFA262" s="0"/>
      <c r="XFB262" s="0"/>
      <c r="XFC262" s="0"/>
      <c r="XFD262" s="70"/>
    </row>
    <row r="263" s="72" customFormat="true" ht="15" hidden="false" customHeight="false" outlineLevel="0" collapsed="false">
      <c r="A263" s="71" t="n">
        <f aca="false">A262+1</f>
        <v>259</v>
      </c>
      <c r="B263" s="72" t="s">
        <v>707</v>
      </c>
      <c r="C263" s="72" t="s">
        <v>772</v>
      </c>
      <c r="D263" s="72" t="s">
        <v>773</v>
      </c>
      <c r="E263" s="72" t="s">
        <v>774</v>
      </c>
      <c r="J263" s="73" t="n">
        <v>32</v>
      </c>
      <c r="K263" s="73" t="n">
        <v>5</v>
      </c>
      <c r="L263" s="73"/>
      <c r="M263" s="73" t="n">
        <f aca="false">SUM(J263:L263)</f>
        <v>37</v>
      </c>
      <c r="N263" s="73" t="n">
        <f aca="false">R263+V263+Z263</f>
        <v>0</v>
      </c>
      <c r="O263" s="73" t="n">
        <f aca="false">S263+W263+AA263</f>
        <v>0</v>
      </c>
      <c r="P263" s="73" t="n">
        <f aca="false">T263+X263+AB263</f>
        <v>0</v>
      </c>
      <c r="Q263" s="73" t="n">
        <f aca="false">U263+Y263+AC263</f>
        <v>0</v>
      </c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 t="n">
        <v>1</v>
      </c>
      <c r="AU263" s="73" t="n">
        <v>7</v>
      </c>
      <c r="AV263" s="73" t="n">
        <v>5</v>
      </c>
      <c r="AW263" s="73" t="n">
        <v>5</v>
      </c>
      <c r="AX263" s="73"/>
      <c r="AY263" s="73"/>
      <c r="AZ263" s="73"/>
      <c r="BA263" s="73"/>
      <c r="BB263" s="73"/>
      <c r="BC263" s="73"/>
      <c r="BD263" s="73"/>
      <c r="BE263" s="73"/>
      <c r="BF263" s="73"/>
      <c r="BG263" s="73"/>
      <c r="BH263" s="73"/>
      <c r="BI263" s="73"/>
      <c r="BJ263" s="73" t="n">
        <v>7</v>
      </c>
      <c r="BK263" s="73" t="n">
        <v>47</v>
      </c>
      <c r="BL263" s="73" t="n">
        <v>39</v>
      </c>
      <c r="BM263" s="73" t="n">
        <v>37</v>
      </c>
      <c r="BN263" s="73"/>
      <c r="BO263" s="73"/>
      <c r="BP263" s="73"/>
      <c r="BQ263" s="73"/>
      <c r="BR263" s="73"/>
      <c r="BS263" s="73"/>
      <c r="BT263" s="73"/>
      <c r="BU263" s="73"/>
      <c r="BV263" s="73"/>
      <c r="BW263" s="73"/>
      <c r="BX263" s="73"/>
      <c r="BY263" s="73"/>
      <c r="BZ263" s="73"/>
      <c r="CA263" s="73"/>
      <c r="CB263" s="73"/>
      <c r="CC263" s="73"/>
      <c r="CD263" s="73"/>
      <c r="CE263" s="73"/>
      <c r="CF263" s="73"/>
      <c r="CG263" s="73"/>
      <c r="CH263" s="73"/>
      <c r="CI263" s="73"/>
      <c r="CJ263" s="73"/>
      <c r="CK263" s="73"/>
      <c r="CL263" s="73"/>
      <c r="CM263" s="73"/>
      <c r="CN263" s="73"/>
      <c r="CO263" s="73"/>
      <c r="CP263" s="73"/>
      <c r="CQ263" s="73"/>
      <c r="CR263" s="73"/>
      <c r="CS263" s="73"/>
      <c r="CT263" s="73"/>
      <c r="CU263" s="73"/>
      <c r="CV263" s="73"/>
      <c r="CW263" s="73"/>
      <c r="CX263" s="73" t="n">
        <v>2</v>
      </c>
      <c r="CY263" s="73" t="n">
        <v>13</v>
      </c>
      <c r="CZ263" s="73" t="n">
        <v>13</v>
      </c>
      <c r="DA263" s="73" t="n">
        <v>13</v>
      </c>
      <c r="DB263" s="73" t="n">
        <v>1</v>
      </c>
      <c r="DC263" s="73" t="n">
        <v>6</v>
      </c>
      <c r="DD263" s="73" t="n">
        <v>5</v>
      </c>
      <c r="DE263" s="73" t="n">
        <v>5</v>
      </c>
      <c r="DF263" s="73"/>
      <c r="DG263" s="73"/>
      <c r="DH263" s="73"/>
      <c r="DI263" s="73"/>
      <c r="DJ263" s="73"/>
      <c r="DK263" s="73"/>
      <c r="DL263" s="73"/>
      <c r="DM263" s="73"/>
      <c r="DN263" s="73"/>
      <c r="DO263" s="73"/>
      <c r="DP263" s="73"/>
      <c r="DQ263" s="73"/>
      <c r="DR263" s="73"/>
      <c r="DS263" s="73"/>
      <c r="DT263" s="73"/>
      <c r="DU263" s="73"/>
      <c r="DV263" s="73" t="n">
        <v>1</v>
      </c>
      <c r="DW263" s="73" t="n">
        <v>4</v>
      </c>
      <c r="DX263" s="73" t="n">
        <v>4</v>
      </c>
      <c r="DY263" s="73" t="n">
        <v>4</v>
      </c>
      <c r="DZ263" s="73"/>
      <c r="EA263" s="73"/>
      <c r="EB263" s="73"/>
      <c r="EC263" s="73"/>
      <c r="ED263" s="73"/>
      <c r="EE263" s="73"/>
      <c r="EF263" s="73"/>
      <c r="EG263" s="73"/>
      <c r="EH263" s="73" t="n">
        <f aca="false">SUM(I263:L263)</f>
        <v>37</v>
      </c>
      <c r="EI263" s="73" t="n">
        <f aca="false">SUMIF($N$3:$EG$3,"=TF",$N263:$EG263)</f>
        <v>64</v>
      </c>
      <c r="EJ263" s="73" t="str">
        <f aca="false">IF($B263=$B264,"",SUMIF($B$5:$B$287,$B263,$EI$5:$EI$287))</f>
        <v/>
      </c>
      <c r="EK263" s="59" t="n">
        <f aca="false">IF(SUMIF($B$5:$B$287,$B263,$EI$5:$EI$287)=0,"", EI263/SUMIF($B$5:$B$287,$B263,$EI$5:$EI$287))</f>
        <v>0.0189349112426036</v>
      </c>
      <c r="EL263" s="60" t="n">
        <f aca="false">IF(EH263=0, "", EI263/EH263)</f>
        <v>1.72972972972973</v>
      </c>
      <c r="EM263" s="72" t="str">
        <f aca="false">B263</f>
        <v>Santa Clara</v>
      </c>
      <c r="EN263" s="72" t="n">
        <f aca="false">EN262+1</f>
        <v>62</v>
      </c>
      <c r="EP263" s="72" t="s">
        <v>775</v>
      </c>
      <c r="ER263" s="73" t="n">
        <f aca="false">SUMIF($A$3:$EG$3,"=TN",$A263:$EG263)</f>
        <v>12</v>
      </c>
      <c r="ES263" s="73" t="n">
        <f aca="false">M263</f>
        <v>37</v>
      </c>
      <c r="ET263" s="73" t="n">
        <f aca="false">SUMIF($A$3:$EG$3,"=TE",$A263:$EG263)</f>
        <v>77</v>
      </c>
      <c r="EU263" s="73" t="n">
        <f aca="false">SUMIF($A$3:$EG$3,"=TH",$A263:$EG263)</f>
        <v>66</v>
      </c>
      <c r="EV263" s="73" t="n">
        <f aca="false">SUMIF($A$3:$EG$3,"=TF",$A263:$EG263)</f>
        <v>64</v>
      </c>
      <c r="XEG263" s="0"/>
      <c r="XEH263" s="0"/>
      <c r="XEI263" s="0"/>
      <c r="XEJ263" s="0"/>
      <c r="XEK263" s="0"/>
      <c r="XEL263" s="0"/>
      <c r="XEM263" s="0"/>
      <c r="XEN263" s="0"/>
      <c r="XEO263" s="0"/>
      <c r="XEP263" s="0"/>
      <c r="XEQ263" s="0"/>
      <c r="XER263" s="0"/>
      <c r="XES263" s="0"/>
      <c r="XET263" s="0"/>
      <c r="XEU263" s="0"/>
      <c r="XEV263" s="0"/>
      <c r="XEW263" s="0"/>
      <c r="XEX263" s="0"/>
      <c r="XEY263" s="0"/>
      <c r="XEZ263" s="0"/>
      <c r="XFA263" s="0"/>
      <c r="XFB263" s="0"/>
      <c r="XFC263" s="0"/>
      <c r="XFD263" s="74"/>
    </row>
    <row r="264" s="68" customFormat="true" ht="15" hidden="false" customHeight="false" outlineLevel="0" collapsed="false">
      <c r="A264" s="67" t="n">
        <f aca="false">A263+1</f>
        <v>260</v>
      </c>
      <c r="B264" s="68" t="s">
        <v>707</v>
      </c>
      <c r="C264" s="68" t="s">
        <v>776</v>
      </c>
      <c r="D264" s="68" t="s">
        <v>777</v>
      </c>
      <c r="E264" s="68" t="s">
        <v>778</v>
      </c>
      <c r="J264" s="69" t="n">
        <v>4</v>
      </c>
      <c r="K264" s="69" t="n">
        <v>287</v>
      </c>
      <c r="L264" s="69" t="n">
        <v>56</v>
      </c>
      <c r="M264" s="69" t="n">
        <f aca="false">SUM(J264:L264)</f>
        <v>347</v>
      </c>
      <c r="N264" s="69" t="n">
        <f aca="false">R264+V264+Z264</f>
        <v>108</v>
      </c>
      <c r="O264" s="69" t="n">
        <f aca="false">S264+W264+AA264</f>
        <v>501</v>
      </c>
      <c r="P264" s="69" t="n">
        <f aca="false">T264+X264+AB264</f>
        <v>401</v>
      </c>
      <c r="Q264" s="69" t="n">
        <f aca="false">U264+Y264+AC264</f>
        <v>315</v>
      </c>
      <c r="R264" s="69" t="n">
        <v>87</v>
      </c>
      <c r="S264" s="69" t="n">
        <v>409</v>
      </c>
      <c r="T264" s="69" t="n">
        <v>335</v>
      </c>
      <c r="U264" s="69" t="n">
        <v>256</v>
      </c>
      <c r="V264" s="69" t="n">
        <v>20</v>
      </c>
      <c r="W264" s="69" t="n">
        <v>88</v>
      </c>
      <c r="X264" s="69" t="n">
        <v>66</v>
      </c>
      <c r="Y264" s="69" t="n">
        <v>59</v>
      </c>
      <c r="Z264" s="69" t="n">
        <v>1</v>
      </c>
      <c r="AA264" s="69" t="n">
        <v>4</v>
      </c>
      <c r="AB264" s="69" t="n">
        <v>0</v>
      </c>
      <c r="AC264" s="69" t="n">
        <v>0</v>
      </c>
      <c r="AD264" s="69"/>
      <c r="AE264" s="69"/>
      <c r="AF264" s="69"/>
      <c r="AG264" s="69"/>
      <c r="AH264" s="69" t="n">
        <v>13</v>
      </c>
      <c r="AI264" s="69" t="n">
        <v>51</v>
      </c>
      <c r="AJ264" s="69" t="n">
        <v>40</v>
      </c>
      <c r="AK264" s="69" t="n">
        <v>40</v>
      </c>
      <c r="AL264" s="69" t="n">
        <v>14</v>
      </c>
      <c r="AM264" s="69" t="n">
        <v>61</v>
      </c>
      <c r="AN264" s="69" t="n">
        <v>46</v>
      </c>
      <c r="AO264" s="69" t="n">
        <v>44</v>
      </c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 t="n">
        <v>27</v>
      </c>
      <c r="BC264" s="69" t="n">
        <v>133</v>
      </c>
      <c r="BD264" s="69" t="n">
        <v>116</v>
      </c>
      <c r="BE264" s="69" t="n">
        <v>95</v>
      </c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 t="n">
        <v>2</v>
      </c>
      <c r="BW264" s="69" t="n">
        <v>6</v>
      </c>
      <c r="BX264" s="69" t="n">
        <v>5</v>
      </c>
      <c r="BY264" s="69" t="n">
        <v>5</v>
      </c>
      <c r="BZ264" s="69"/>
      <c r="CA264" s="69"/>
      <c r="CB264" s="69"/>
      <c r="CC264" s="69"/>
      <c r="CD264" s="69" t="n">
        <v>4</v>
      </c>
      <c r="CE264" s="69" t="n">
        <v>30</v>
      </c>
      <c r="CF264" s="69" t="n">
        <v>28</v>
      </c>
      <c r="CG264" s="69" t="n">
        <v>28</v>
      </c>
      <c r="CH264" s="69"/>
      <c r="CI264" s="69"/>
      <c r="CJ264" s="69"/>
      <c r="CK264" s="69"/>
      <c r="CL264" s="69"/>
      <c r="CM264" s="69"/>
      <c r="CN264" s="69"/>
      <c r="CO264" s="69"/>
      <c r="CP264" s="69" t="n">
        <v>4</v>
      </c>
      <c r="CQ264" s="69" t="n">
        <v>16</v>
      </c>
      <c r="CR264" s="69" t="n">
        <v>6</v>
      </c>
      <c r="CS264" s="69" t="n">
        <v>6</v>
      </c>
      <c r="CT264" s="69" t="n">
        <v>1</v>
      </c>
      <c r="CU264" s="69" t="n">
        <v>3</v>
      </c>
      <c r="CV264" s="69" t="n">
        <v>0</v>
      </c>
      <c r="CW264" s="69" t="n">
        <v>0</v>
      </c>
      <c r="CX264" s="69" t="n">
        <v>16</v>
      </c>
      <c r="CY264" s="69" t="n">
        <v>124</v>
      </c>
      <c r="CZ264" s="69" t="n">
        <v>115</v>
      </c>
      <c r="DA264" s="69" t="n">
        <v>105</v>
      </c>
      <c r="DB264" s="69"/>
      <c r="DC264" s="69"/>
      <c r="DD264" s="69"/>
      <c r="DE264" s="69"/>
      <c r="DF264" s="69"/>
      <c r="DG264" s="69"/>
      <c r="DH264" s="69"/>
      <c r="DI264" s="69"/>
      <c r="DJ264" s="69"/>
      <c r="DK264" s="69"/>
      <c r="DL264" s="69"/>
      <c r="DM264" s="69"/>
      <c r="DN264" s="69" t="n">
        <v>263</v>
      </c>
      <c r="DO264" s="69" t="n">
        <v>1239</v>
      </c>
      <c r="DP264" s="69" t="n">
        <v>1098</v>
      </c>
      <c r="DQ264" s="69" t="n">
        <v>866</v>
      </c>
      <c r="DR264" s="69" t="n">
        <v>11</v>
      </c>
      <c r="DS264" s="69" t="n">
        <v>44</v>
      </c>
      <c r="DT264" s="69" t="n">
        <v>43</v>
      </c>
      <c r="DU264" s="69" t="n">
        <v>37</v>
      </c>
      <c r="DV264" s="69" t="n">
        <v>6</v>
      </c>
      <c r="DW264" s="69" t="n">
        <v>39</v>
      </c>
      <c r="DX264" s="69" t="n">
        <v>32</v>
      </c>
      <c r="DY264" s="69" t="n">
        <v>25</v>
      </c>
      <c r="DZ264" s="69" t="n">
        <v>3</v>
      </c>
      <c r="EA264" s="69" t="n">
        <v>9</v>
      </c>
      <c r="EB264" s="69" t="n">
        <v>9</v>
      </c>
      <c r="EC264" s="69" t="n">
        <v>9</v>
      </c>
      <c r="ED264" s="69" t="n">
        <v>5</v>
      </c>
      <c r="EE264" s="69" t="n">
        <v>49</v>
      </c>
      <c r="EF264" s="69" t="n">
        <v>40</v>
      </c>
      <c r="EG264" s="69" t="n">
        <v>40</v>
      </c>
      <c r="EH264" s="69" t="n">
        <f aca="false">SUM(I264:L264)</f>
        <v>347</v>
      </c>
      <c r="EI264" s="69" t="n">
        <f aca="false">SUMIF($N$3:$EG$3,"=TF",$N264:$EG264)</f>
        <v>1615</v>
      </c>
      <c r="EJ264" s="69" t="str">
        <f aca="false">IF($B264=$B265,"",SUMIF($B$5:$B$287,$B264,$EI$5:$EI$287))</f>
        <v/>
      </c>
      <c r="EK264" s="59" t="n">
        <f aca="false">IF(SUMIF($B$5:$B$287,$B264,$EI$5:$EI$287)=0,"", EI264/SUMIF($B$5:$B$287,$B264,$EI$5:$EI$287))</f>
        <v>0.477810650887574</v>
      </c>
      <c r="EL264" s="60" t="n">
        <f aca="false">IF(EH264=0, "", EI264/EH264)</f>
        <v>4.65417867435159</v>
      </c>
      <c r="EM264" s="68" t="str">
        <f aca="false">B264</f>
        <v>Santa Clara</v>
      </c>
      <c r="EN264" s="68" t="n">
        <f aca="false">EN263+1</f>
        <v>63</v>
      </c>
      <c r="EP264" s="68" t="s">
        <v>779</v>
      </c>
      <c r="ER264" s="69" t="n">
        <f aca="false">SUMIF($A$3:$EG$3,"=TN",$A264:$EG264)</f>
        <v>477</v>
      </c>
      <c r="ES264" s="69" t="n">
        <f aca="false">M264</f>
        <v>347</v>
      </c>
      <c r="ET264" s="69" t="n">
        <f aca="false">SUMIF($A$3:$EG$3,"=TE",$A264:$EG264)</f>
        <v>2305</v>
      </c>
      <c r="EU264" s="69" t="n">
        <f aca="false">SUMIF($A$3:$EG$3,"=TH",$A264:$EG264)</f>
        <v>1979</v>
      </c>
      <c r="EV264" s="69" t="n">
        <f aca="false">SUMIF($A$3:$EG$3,"=TF",$A264:$EG264)</f>
        <v>1615</v>
      </c>
      <c r="XEG264" s="0"/>
      <c r="XEH264" s="0"/>
      <c r="XEI264" s="0"/>
      <c r="XEJ264" s="0"/>
      <c r="XEK264" s="0"/>
      <c r="XEL264" s="0"/>
      <c r="XEM264" s="0"/>
      <c r="XEN264" s="0"/>
      <c r="XEO264" s="0"/>
      <c r="XEP264" s="0"/>
      <c r="XEQ264" s="0"/>
      <c r="XER264" s="0"/>
      <c r="XES264" s="0"/>
      <c r="XET264" s="0"/>
      <c r="XEU264" s="0"/>
      <c r="XEV264" s="0"/>
      <c r="XEW264" s="0"/>
      <c r="XEX264" s="0"/>
      <c r="XEY264" s="0"/>
      <c r="XEZ264" s="0"/>
      <c r="XFA264" s="0"/>
      <c r="XFB264" s="0"/>
      <c r="XFC264" s="0"/>
      <c r="XFD264" s="70"/>
    </row>
    <row r="265" s="72" customFormat="true" ht="15" hidden="false" customHeight="false" outlineLevel="0" collapsed="false">
      <c r="A265" s="71" t="n">
        <f aca="false">A264+1</f>
        <v>261</v>
      </c>
      <c r="B265" s="72" t="s">
        <v>707</v>
      </c>
      <c r="C265" s="72" t="s">
        <v>780</v>
      </c>
      <c r="D265" s="72" t="s">
        <v>781</v>
      </c>
      <c r="E265" s="72" t="s">
        <v>782</v>
      </c>
      <c r="J265" s="73"/>
      <c r="K265" s="73" t="n">
        <v>16</v>
      </c>
      <c r="L265" s="73"/>
      <c r="M265" s="73" t="n">
        <f aca="false">SUM(J265:L265)</f>
        <v>16</v>
      </c>
      <c r="N265" s="73" t="n">
        <f aca="false">R265+V265+Z265</f>
        <v>14</v>
      </c>
      <c r="O265" s="73" t="n">
        <f aca="false">S265+W265+AA265</f>
        <v>68</v>
      </c>
      <c r="P265" s="73" t="n">
        <f aca="false">T265+X265+AB265</f>
        <v>65</v>
      </c>
      <c r="Q265" s="73" t="n">
        <f aca="false">U265+Y265+AC265</f>
        <v>64</v>
      </c>
      <c r="R265" s="73" t="n">
        <v>8</v>
      </c>
      <c r="S265" s="73" t="n">
        <v>37</v>
      </c>
      <c r="T265" s="73" t="n">
        <v>35</v>
      </c>
      <c r="U265" s="73" t="n">
        <v>34</v>
      </c>
      <c r="V265" s="73" t="n">
        <v>6</v>
      </c>
      <c r="W265" s="73" t="n">
        <v>31</v>
      </c>
      <c r="X265" s="73" t="n">
        <v>30</v>
      </c>
      <c r="Y265" s="73" t="n">
        <v>30</v>
      </c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  <c r="BG265" s="73"/>
      <c r="BH265" s="73"/>
      <c r="BI265" s="73"/>
      <c r="BJ265" s="73"/>
      <c r="BK265" s="73"/>
      <c r="BL265" s="73"/>
      <c r="BM265" s="73"/>
      <c r="BN265" s="73"/>
      <c r="BO265" s="73"/>
      <c r="BP265" s="73"/>
      <c r="BQ265" s="73"/>
      <c r="BR265" s="73"/>
      <c r="BS265" s="73"/>
      <c r="BT265" s="73"/>
      <c r="BU265" s="73"/>
      <c r="BV265" s="73"/>
      <c r="BW265" s="73"/>
      <c r="BX265" s="73"/>
      <c r="BY265" s="73"/>
      <c r="BZ265" s="73"/>
      <c r="CA265" s="73"/>
      <c r="CB265" s="73"/>
      <c r="CC265" s="73"/>
      <c r="CD265" s="73"/>
      <c r="CE265" s="73"/>
      <c r="CF265" s="73"/>
      <c r="CG265" s="73"/>
      <c r="CH265" s="73"/>
      <c r="CI265" s="73"/>
      <c r="CJ265" s="73"/>
      <c r="CK265" s="73"/>
      <c r="CL265" s="73"/>
      <c r="CM265" s="73"/>
      <c r="CN265" s="73"/>
      <c r="CO265" s="73"/>
      <c r="CP265" s="73"/>
      <c r="CQ265" s="73"/>
      <c r="CR265" s="73"/>
      <c r="CS265" s="73"/>
      <c r="CT265" s="73"/>
      <c r="CU265" s="73"/>
      <c r="CV265" s="73"/>
      <c r="CW265" s="73"/>
      <c r="CX265" s="73"/>
      <c r="CY265" s="73"/>
      <c r="CZ265" s="73"/>
      <c r="DA265" s="73"/>
      <c r="DB265" s="73"/>
      <c r="DC265" s="73"/>
      <c r="DD265" s="73"/>
      <c r="DE265" s="73"/>
      <c r="DF265" s="73"/>
      <c r="DG265" s="73"/>
      <c r="DH265" s="73"/>
      <c r="DI265" s="73"/>
      <c r="DJ265" s="73"/>
      <c r="DK265" s="73"/>
      <c r="DL265" s="73"/>
      <c r="DM265" s="73"/>
      <c r="DN265" s="73"/>
      <c r="DO265" s="73"/>
      <c r="DP265" s="73"/>
      <c r="DQ265" s="73"/>
      <c r="DR265" s="73"/>
      <c r="DS265" s="73"/>
      <c r="DT265" s="73"/>
      <c r="DU265" s="73"/>
      <c r="DV265" s="73"/>
      <c r="DW265" s="73"/>
      <c r="DX265" s="73"/>
      <c r="DY265" s="73"/>
      <c r="DZ265" s="73"/>
      <c r="EA265" s="73"/>
      <c r="EB265" s="73"/>
      <c r="EC265" s="73"/>
      <c r="ED265" s="73"/>
      <c r="EE265" s="73"/>
      <c r="EF265" s="73"/>
      <c r="EG265" s="73"/>
      <c r="EH265" s="73" t="n">
        <f aca="false">SUM(I265:L265)</f>
        <v>16</v>
      </c>
      <c r="EI265" s="73" t="n">
        <f aca="false">SUMIF($N$3:$EG$3,"=TF",$N265:$EG265)</f>
        <v>64</v>
      </c>
      <c r="EJ265" s="73" t="str">
        <f aca="false">IF($B265=$B266,"",SUMIF($B$5:$B$287,$B265,$EI$5:$EI$287))</f>
        <v/>
      </c>
      <c r="EK265" s="59" t="n">
        <f aca="false">IF(SUMIF($B$5:$B$287,$B265,$EI$5:$EI$287)=0,"", EI265/SUMIF($B$5:$B$287,$B265,$EI$5:$EI$287))</f>
        <v>0.0189349112426036</v>
      </c>
      <c r="EL265" s="60" t="n">
        <f aca="false">IF(EH265=0, "", EI265/EH265)</f>
        <v>4</v>
      </c>
      <c r="EM265" s="72" t="str">
        <f aca="false">B265</f>
        <v>Santa Clara</v>
      </c>
      <c r="EN265" s="72" t="n">
        <f aca="false">EN264+1</f>
        <v>64</v>
      </c>
      <c r="EP265" s="72" t="s">
        <v>783</v>
      </c>
      <c r="ER265" s="73" t="n">
        <f aca="false">SUMIF($A$3:$EG$3,"=TN",$A265:$EG265)</f>
        <v>14</v>
      </c>
      <c r="ES265" s="73" t="n">
        <f aca="false">M265</f>
        <v>16</v>
      </c>
      <c r="ET265" s="73" t="n">
        <f aca="false">SUMIF($A$3:$EG$3,"=TE",$A265:$EG265)</f>
        <v>68</v>
      </c>
      <c r="EU265" s="73" t="n">
        <f aca="false">SUMIF($A$3:$EG$3,"=TH",$A265:$EG265)</f>
        <v>65</v>
      </c>
      <c r="EV265" s="73" t="n">
        <f aca="false">SUMIF($A$3:$EG$3,"=TF",$A265:$EG265)</f>
        <v>64</v>
      </c>
      <c r="XEG265" s="0"/>
      <c r="XEH265" s="0"/>
      <c r="XEI265" s="0"/>
      <c r="XEJ265" s="0"/>
      <c r="XEK265" s="0"/>
      <c r="XEL265" s="0"/>
      <c r="XEM265" s="0"/>
      <c r="XEN265" s="0"/>
      <c r="XEO265" s="0"/>
      <c r="XEP265" s="0"/>
      <c r="XEQ265" s="0"/>
      <c r="XER265" s="0"/>
      <c r="XES265" s="0"/>
      <c r="XET265" s="0"/>
      <c r="XEU265" s="0"/>
      <c r="XEV265" s="0"/>
      <c r="XEW265" s="0"/>
      <c r="XEX265" s="0"/>
      <c r="XEY265" s="0"/>
      <c r="XEZ265" s="0"/>
      <c r="XFA265" s="0"/>
      <c r="XFB265" s="0"/>
      <c r="XFC265" s="0"/>
      <c r="XFD265" s="74"/>
    </row>
    <row r="266" s="68" customFormat="true" ht="15" hidden="false" customHeight="false" outlineLevel="0" collapsed="false">
      <c r="A266" s="67" t="n">
        <f aca="false">A265+1</f>
        <v>262</v>
      </c>
      <c r="B266" s="68" t="s">
        <v>707</v>
      </c>
      <c r="C266" s="68" t="s">
        <v>784</v>
      </c>
      <c r="D266" s="68" t="s">
        <v>750</v>
      </c>
      <c r="E266" s="68" t="s">
        <v>785</v>
      </c>
      <c r="J266" s="69"/>
      <c r="K266" s="69" t="n">
        <v>25</v>
      </c>
      <c r="L266" s="69"/>
      <c r="M266" s="69" t="n">
        <f aca="false">SUM(J266:L266)</f>
        <v>25</v>
      </c>
      <c r="N266" s="69" t="n">
        <f aca="false">R266+V266+Z266</f>
        <v>16</v>
      </c>
      <c r="O266" s="69" t="n">
        <f aca="false">S266+W266+AA266</f>
        <v>71</v>
      </c>
      <c r="P266" s="69" t="n">
        <f aca="false">T266+X266+AB266</f>
        <v>59</v>
      </c>
      <c r="Q266" s="69" t="n">
        <f aca="false">U266+Y266+AC266</f>
        <v>59</v>
      </c>
      <c r="R266" s="69" t="n">
        <v>16</v>
      </c>
      <c r="S266" s="69" t="n">
        <v>71</v>
      </c>
      <c r="T266" s="69" t="n">
        <v>59</v>
      </c>
      <c r="U266" s="69" t="n">
        <v>59</v>
      </c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 t="n">
        <v>2</v>
      </c>
      <c r="AM266" s="69" t="n">
        <v>7</v>
      </c>
      <c r="AN266" s="69" t="n">
        <v>3</v>
      </c>
      <c r="AO266" s="69" t="n">
        <v>3</v>
      </c>
      <c r="AP266" s="69" t="n">
        <v>1</v>
      </c>
      <c r="AQ266" s="69" t="n">
        <v>6</v>
      </c>
      <c r="AR266" s="69" t="n">
        <v>6</v>
      </c>
      <c r="AS266" s="69" t="n">
        <v>6</v>
      </c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69"/>
      <c r="CB266" s="69"/>
      <c r="CC266" s="69"/>
      <c r="CD266" s="69"/>
      <c r="CE266" s="69"/>
      <c r="CF266" s="69"/>
      <c r="CG266" s="69"/>
      <c r="CH266" s="69"/>
      <c r="CI266" s="69"/>
      <c r="CJ266" s="69"/>
      <c r="CK266" s="69"/>
      <c r="CL266" s="69"/>
      <c r="CM266" s="69"/>
      <c r="CN266" s="69"/>
      <c r="CO266" s="69"/>
      <c r="CP266" s="69"/>
      <c r="CQ266" s="69"/>
      <c r="CR266" s="69"/>
      <c r="CS266" s="69"/>
      <c r="CT266" s="69"/>
      <c r="CU266" s="69"/>
      <c r="CV266" s="69"/>
      <c r="CW266" s="69"/>
      <c r="CX266" s="69" t="n">
        <v>8</v>
      </c>
      <c r="CY266" s="69" t="n">
        <v>56</v>
      </c>
      <c r="CZ266" s="69" t="n">
        <v>55</v>
      </c>
      <c r="DA266" s="69" t="n">
        <v>55</v>
      </c>
      <c r="DB266" s="69"/>
      <c r="DC266" s="69"/>
      <c r="DD266" s="69"/>
      <c r="DE266" s="69"/>
      <c r="DF266" s="69"/>
      <c r="DG266" s="69"/>
      <c r="DH266" s="69"/>
      <c r="DI266" s="69"/>
      <c r="DJ266" s="69"/>
      <c r="DK266" s="69"/>
      <c r="DL266" s="69"/>
      <c r="DM266" s="69"/>
      <c r="DN266" s="69" t="n">
        <v>29</v>
      </c>
      <c r="DO266" s="69" t="n">
        <v>160</v>
      </c>
      <c r="DP266" s="69" t="n">
        <v>157</v>
      </c>
      <c r="DQ266" s="69" t="n">
        <v>157</v>
      </c>
      <c r="DR266" s="69"/>
      <c r="DS266" s="69"/>
      <c r="DT266" s="69"/>
      <c r="DU266" s="69"/>
      <c r="DV266" s="69"/>
      <c r="DW266" s="69"/>
      <c r="DX266" s="69"/>
      <c r="DY266" s="69"/>
      <c r="DZ266" s="69"/>
      <c r="EA266" s="69"/>
      <c r="EB266" s="69"/>
      <c r="EC266" s="69"/>
      <c r="ED266" s="69"/>
      <c r="EE266" s="69"/>
      <c r="EF266" s="69"/>
      <c r="EG266" s="69"/>
      <c r="EH266" s="69" t="n">
        <f aca="false">SUM(I266:L266)</f>
        <v>25</v>
      </c>
      <c r="EI266" s="69" t="n">
        <f aca="false">SUMIF($N$3:$EG$3,"=TF",$N266:$EG266)</f>
        <v>280</v>
      </c>
      <c r="EJ266" s="69" t="n">
        <f aca="false">IF($B266=$B267,"",SUMIF($B$5:$B$287,$B266,$EI$5:$EI$287))</f>
        <v>3380</v>
      </c>
      <c r="EK266" s="59" t="n">
        <f aca="false">IF(SUMIF($B$5:$B$287,$B266,$EI$5:$EI$287)=0,"", EI266/SUMIF($B$5:$B$287,$B266,$EI$5:$EI$287))</f>
        <v>0.0828402366863905</v>
      </c>
      <c r="EL266" s="60" t="n">
        <f aca="false">IF(EH266=0, "", EI266/EH266)</f>
        <v>11.2</v>
      </c>
      <c r="EM266" s="68" t="str">
        <f aca="false">B266</f>
        <v>Santa Clara</v>
      </c>
      <c r="EN266" s="68" t="n">
        <f aca="false">EN265+1</f>
        <v>65</v>
      </c>
      <c r="EP266" s="68" t="s">
        <v>356</v>
      </c>
      <c r="ER266" s="69" t="n">
        <f aca="false">SUMIF($A$3:$EG$3,"=TN",$A266:$EG266)</f>
        <v>56</v>
      </c>
      <c r="ES266" s="69" t="n">
        <f aca="false">M266</f>
        <v>25</v>
      </c>
      <c r="ET266" s="69" t="n">
        <f aca="false">SUMIF($A$3:$EG$3,"=TE",$A266:$EG266)</f>
        <v>300</v>
      </c>
      <c r="EU266" s="69" t="n">
        <f aca="false">SUMIF($A$3:$EG$3,"=TH",$A266:$EG266)</f>
        <v>280</v>
      </c>
      <c r="EV266" s="69" t="n">
        <f aca="false">SUMIF($A$3:$EG$3,"=TF",$A266:$EG266)</f>
        <v>280</v>
      </c>
      <c r="XEG266" s="0"/>
      <c r="XEH266" s="0"/>
      <c r="XEI266" s="0"/>
      <c r="XEJ266" s="0"/>
      <c r="XEK266" s="0"/>
      <c r="XEL266" s="0"/>
      <c r="XEM266" s="0"/>
      <c r="XEN266" s="0"/>
      <c r="XEO266" s="0"/>
      <c r="XEP266" s="0"/>
      <c r="XEQ266" s="0"/>
      <c r="XER266" s="0"/>
      <c r="XES266" s="0"/>
      <c r="XET266" s="0"/>
      <c r="XEU266" s="0"/>
      <c r="XEV266" s="0"/>
      <c r="XEW266" s="0"/>
      <c r="XEX266" s="0"/>
      <c r="XEY266" s="0"/>
      <c r="XEZ266" s="0"/>
      <c r="XFA266" s="0"/>
      <c r="XFB266" s="0"/>
      <c r="XFC266" s="0"/>
      <c r="XFD266" s="70"/>
    </row>
    <row r="267" s="72" customFormat="true" ht="15" hidden="false" customHeight="false" outlineLevel="0" collapsed="false">
      <c r="A267" s="71" t="n">
        <f aca="false">A266+1</f>
        <v>263</v>
      </c>
      <c r="B267" s="72" t="s">
        <v>761</v>
      </c>
      <c r="C267" s="72" t="s">
        <v>786</v>
      </c>
      <c r="D267" s="72" t="s">
        <v>787</v>
      </c>
      <c r="E267" s="72" t="s">
        <v>788</v>
      </c>
      <c r="J267" s="73" t="n">
        <v>0</v>
      </c>
      <c r="K267" s="73" t="n">
        <v>9</v>
      </c>
      <c r="L267" s="73" t="n">
        <v>0</v>
      </c>
      <c r="M267" s="73" t="n">
        <f aca="false">SUM(J267:L267)</f>
        <v>9</v>
      </c>
      <c r="N267" s="73" t="n">
        <f aca="false">R267+V267+Z267</f>
        <v>7</v>
      </c>
      <c r="O267" s="73" t="n">
        <f aca="false">S267+W267+AA267</f>
        <v>32</v>
      </c>
      <c r="P267" s="73" t="n">
        <f aca="false">T267+X267+AB267</f>
        <v>27</v>
      </c>
      <c r="Q267" s="73" t="n">
        <f aca="false">U267+Y267+AC267</f>
        <v>24</v>
      </c>
      <c r="R267" s="73" t="n">
        <v>4</v>
      </c>
      <c r="S267" s="73" t="n">
        <v>20</v>
      </c>
      <c r="T267" s="73" t="n">
        <v>19</v>
      </c>
      <c r="U267" s="73" t="n">
        <v>19</v>
      </c>
      <c r="V267" s="73" t="n">
        <v>2</v>
      </c>
      <c r="W267" s="73" t="n">
        <v>8</v>
      </c>
      <c r="X267" s="73" t="n">
        <v>8</v>
      </c>
      <c r="Y267" s="73" t="n">
        <v>5</v>
      </c>
      <c r="Z267" s="73" t="n">
        <v>1</v>
      </c>
      <c r="AA267" s="73" t="n">
        <v>4</v>
      </c>
      <c r="AB267" s="73" t="n">
        <v>0</v>
      </c>
      <c r="AC267" s="73" t="n">
        <v>0</v>
      </c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 t="n">
        <v>2</v>
      </c>
      <c r="AU267" s="73" t="n">
        <v>12</v>
      </c>
      <c r="AV267" s="73" t="n">
        <v>11</v>
      </c>
      <c r="AW267" s="73" t="n">
        <v>11</v>
      </c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73"/>
      <c r="BN267" s="73"/>
      <c r="BO267" s="73"/>
      <c r="BP267" s="73"/>
      <c r="BQ267" s="73"/>
      <c r="BR267" s="73"/>
      <c r="BS267" s="73"/>
      <c r="BT267" s="73"/>
      <c r="BU267" s="73"/>
      <c r="BV267" s="73"/>
      <c r="BW267" s="73"/>
      <c r="BX267" s="73"/>
      <c r="BY267" s="73"/>
      <c r="BZ267" s="73"/>
      <c r="CA267" s="73"/>
      <c r="CB267" s="73"/>
      <c r="CC267" s="73"/>
      <c r="CD267" s="73"/>
      <c r="CE267" s="73"/>
      <c r="CF267" s="73"/>
      <c r="CG267" s="73"/>
      <c r="CH267" s="73"/>
      <c r="CI267" s="73"/>
      <c r="CJ267" s="73"/>
      <c r="CK267" s="73"/>
      <c r="CL267" s="73"/>
      <c r="CM267" s="73"/>
      <c r="CN267" s="73"/>
      <c r="CO267" s="73"/>
      <c r="CP267" s="73"/>
      <c r="CQ267" s="73"/>
      <c r="CR267" s="73"/>
      <c r="CS267" s="73"/>
      <c r="CT267" s="73"/>
      <c r="CU267" s="73"/>
      <c r="CV267" s="73"/>
      <c r="CW267" s="73"/>
      <c r="CX267" s="73"/>
      <c r="CY267" s="73"/>
      <c r="CZ267" s="73"/>
      <c r="DA267" s="73"/>
      <c r="DB267" s="73"/>
      <c r="DC267" s="73"/>
      <c r="DD267" s="73"/>
      <c r="DE267" s="73"/>
      <c r="DF267" s="73"/>
      <c r="DG267" s="73"/>
      <c r="DH267" s="73"/>
      <c r="DI267" s="73"/>
      <c r="DJ267" s="73"/>
      <c r="DK267" s="73"/>
      <c r="DL267" s="73"/>
      <c r="DM267" s="73"/>
      <c r="DN267" s="73" t="n">
        <v>1</v>
      </c>
      <c r="DO267" s="73" t="n">
        <v>5</v>
      </c>
      <c r="DP267" s="73" t="n">
        <v>5</v>
      </c>
      <c r="DQ267" s="73" t="n">
        <v>5</v>
      </c>
      <c r="DR267" s="73"/>
      <c r="DS267" s="73"/>
      <c r="DT267" s="73"/>
      <c r="DU267" s="73"/>
      <c r="DV267" s="73"/>
      <c r="DW267" s="73"/>
      <c r="DX267" s="73"/>
      <c r="DY267" s="73"/>
      <c r="DZ267" s="73"/>
      <c r="EA267" s="73"/>
      <c r="EB267" s="73"/>
      <c r="EC267" s="73"/>
      <c r="ED267" s="73"/>
      <c r="EE267" s="73"/>
      <c r="EF267" s="73"/>
      <c r="EG267" s="73"/>
      <c r="EH267" s="73" t="n">
        <f aca="false">SUM(I267:L267)</f>
        <v>9</v>
      </c>
      <c r="EI267" s="73" t="n">
        <f aca="false">SUMIF($N$3:$EG$3,"=TF",$N267:$EG267)</f>
        <v>40</v>
      </c>
      <c r="EJ267" s="73" t="str">
        <f aca="false">IF($B267=$B268,"",SUMIF($B$5:$B$287,$B267,$EI$5:$EI$287))</f>
        <v/>
      </c>
      <c r="EK267" s="59" t="n">
        <f aca="false">IF(SUMIF($B$5:$B$287,$B267,$EI$5:$EI$287)=0,"", EI267/SUMIF($B$5:$B$287,$B267,$EI$5:$EI$287))</f>
        <v>0.100250626566416</v>
      </c>
      <c r="EL267" s="60" t="n">
        <f aca="false">IF(EH267=0, "", EI267/EH267)</f>
        <v>4.44444444444445</v>
      </c>
      <c r="EM267" s="72" t="str">
        <f aca="false">B267</f>
        <v>Solano</v>
      </c>
      <c r="EN267" s="72" t="n">
        <f aca="false">EN266+1</f>
        <v>66</v>
      </c>
      <c r="ER267" s="73" t="n">
        <f aca="false">SUMIF($A$3:$EG$3,"=TN",$A267:$EG267)</f>
        <v>10</v>
      </c>
      <c r="ES267" s="73" t="n">
        <f aca="false">M267</f>
        <v>9</v>
      </c>
      <c r="ET267" s="73" t="n">
        <f aca="false">SUMIF($A$3:$EG$3,"=TE",$A267:$EG267)</f>
        <v>49</v>
      </c>
      <c r="EU267" s="73" t="n">
        <f aca="false">SUMIF($A$3:$EG$3,"=TH",$A267:$EG267)</f>
        <v>43</v>
      </c>
      <c r="EV267" s="73" t="n">
        <f aca="false">SUMIF($A$3:$EG$3,"=TF",$A267:$EG267)</f>
        <v>40</v>
      </c>
      <c r="XEG267" s="0"/>
      <c r="XEH267" s="0"/>
      <c r="XEI267" s="0"/>
      <c r="XEJ267" s="0"/>
      <c r="XEK267" s="0"/>
      <c r="XEL267" s="0"/>
      <c r="XEM267" s="0"/>
      <c r="XEN267" s="0"/>
      <c r="XEO267" s="0"/>
      <c r="XEP267" s="0"/>
      <c r="XEQ267" s="0"/>
      <c r="XER267" s="0"/>
      <c r="XES267" s="0"/>
      <c r="XET267" s="0"/>
      <c r="XEU267" s="0"/>
      <c r="XEV267" s="0"/>
      <c r="XEW267" s="0"/>
      <c r="XEX267" s="0"/>
      <c r="XEY267" s="0"/>
      <c r="XEZ267" s="0"/>
      <c r="XFA267" s="0"/>
      <c r="XFB267" s="0"/>
      <c r="XFC267" s="0"/>
      <c r="XFD267" s="74"/>
    </row>
    <row r="268" s="68" customFormat="true" ht="15" hidden="false" customHeight="false" outlineLevel="0" collapsed="false">
      <c r="A268" s="67" t="n">
        <f aca="false">A267+1</f>
        <v>264</v>
      </c>
      <c r="B268" s="68" t="s">
        <v>761</v>
      </c>
      <c r="C268" s="68" t="s">
        <v>789</v>
      </c>
      <c r="D268" s="68" t="s">
        <v>790</v>
      </c>
      <c r="E268" s="68" t="str">
        <f aca="false">HYPERLINK("mailto:mosher.b@comcast.net","mosher.b@comcast.net")</f>
        <v>mosher.b@comcast.net</v>
      </c>
      <c r="J268" s="69" t="n">
        <v>0</v>
      </c>
      <c r="K268" s="69" t="n">
        <v>13</v>
      </c>
      <c r="L268" s="69" t="n">
        <v>0</v>
      </c>
      <c r="M268" s="69" t="n">
        <f aca="false">SUM(J268:L268)</f>
        <v>13</v>
      </c>
      <c r="N268" s="69" t="n">
        <f aca="false">R268+V268+Z268</f>
        <v>11</v>
      </c>
      <c r="O268" s="69" t="n">
        <f aca="false">S268+W268+AA268</f>
        <v>53</v>
      </c>
      <c r="P268" s="69" t="n">
        <f aca="false">T268+X268+AB268</f>
        <v>51</v>
      </c>
      <c r="Q268" s="69" t="n">
        <f aca="false">U268+Y268+AC268</f>
        <v>45</v>
      </c>
      <c r="R268" s="69" t="n">
        <v>6</v>
      </c>
      <c r="S268" s="69" t="n">
        <v>30</v>
      </c>
      <c r="T268" s="69" t="n">
        <v>28</v>
      </c>
      <c r="U268" s="69" t="n">
        <v>22</v>
      </c>
      <c r="V268" s="69" t="n">
        <v>5</v>
      </c>
      <c r="W268" s="69" t="n">
        <v>23</v>
      </c>
      <c r="X268" s="69" t="n">
        <v>23</v>
      </c>
      <c r="Y268" s="69" t="n">
        <v>23</v>
      </c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 t="n">
        <v>2</v>
      </c>
      <c r="AM268" s="69" t="n">
        <v>10</v>
      </c>
      <c r="AN268" s="69" t="n">
        <v>8</v>
      </c>
      <c r="AO268" s="69" t="n">
        <v>8</v>
      </c>
      <c r="AP268" s="69"/>
      <c r="AQ268" s="69"/>
      <c r="AR268" s="69"/>
      <c r="AS268" s="69"/>
      <c r="AT268" s="69"/>
      <c r="AU268" s="69"/>
      <c r="AV268" s="69"/>
      <c r="AW268" s="69"/>
      <c r="AX268" s="69"/>
      <c r="AY268" s="69"/>
      <c r="AZ268" s="69"/>
      <c r="BA268" s="69"/>
      <c r="BB268" s="69"/>
      <c r="BC268" s="69"/>
      <c r="BD268" s="69"/>
      <c r="BE268" s="69"/>
      <c r="BF268" s="69"/>
      <c r="BG268" s="69"/>
      <c r="BH268" s="69"/>
      <c r="BI268" s="69"/>
      <c r="BJ268" s="69"/>
      <c r="BK268" s="69"/>
      <c r="BL268" s="69"/>
      <c r="BM268" s="69"/>
      <c r="BN268" s="69"/>
      <c r="BO268" s="69"/>
      <c r="BP268" s="69"/>
      <c r="BQ268" s="69"/>
      <c r="BR268" s="69"/>
      <c r="BS268" s="69"/>
      <c r="BT268" s="69"/>
      <c r="BU268" s="69"/>
      <c r="BV268" s="69"/>
      <c r="BW268" s="69"/>
      <c r="BX268" s="69"/>
      <c r="BY268" s="69"/>
      <c r="BZ268" s="69"/>
      <c r="CA268" s="69"/>
      <c r="CB268" s="69"/>
      <c r="CC268" s="69"/>
      <c r="CD268" s="69"/>
      <c r="CE268" s="69"/>
      <c r="CF268" s="69"/>
      <c r="CG268" s="69"/>
      <c r="CH268" s="69"/>
      <c r="CI268" s="69"/>
      <c r="CJ268" s="69"/>
      <c r="CK268" s="69"/>
      <c r="CL268" s="69"/>
      <c r="CM268" s="69"/>
      <c r="CN268" s="69"/>
      <c r="CO268" s="69"/>
      <c r="CP268" s="69"/>
      <c r="CQ268" s="69"/>
      <c r="CR268" s="69"/>
      <c r="CS268" s="69"/>
      <c r="CT268" s="69"/>
      <c r="CU268" s="69"/>
      <c r="CV268" s="69"/>
      <c r="CW268" s="69"/>
      <c r="CX268" s="69"/>
      <c r="CY268" s="69"/>
      <c r="CZ268" s="69"/>
      <c r="DA268" s="69"/>
      <c r="DB268" s="69"/>
      <c r="DC268" s="69"/>
      <c r="DD268" s="69"/>
      <c r="DE268" s="69"/>
      <c r="DF268" s="69"/>
      <c r="DG268" s="69"/>
      <c r="DH268" s="69"/>
      <c r="DI268" s="69"/>
      <c r="DJ268" s="69"/>
      <c r="DK268" s="69"/>
      <c r="DL268" s="69"/>
      <c r="DM268" s="69"/>
      <c r="DN268" s="69" t="n">
        <v>7</v>
      </c>
      <c r="DO268" s="69" t="n">
        <v>34</v>
      </c>
      <c r="DP268" s="69" t="n">
        <v>33</v>
      </c>
      <c r="DQ268" s="69" t="n">
        <v>26</v>
      </c>
      <c r="DR268" s="69"/>
      <c r="DS268" s="69"/>
      <c r="DT268" s="69"/>
      <c r="DU268" s="69"/>
      <c r="DV268" s="69"/>
      <c r="DW268" s="69"/>
      <c r="DX268" s="69"/>
      <c r="DY268" s="69"/>
      <c r="DZ268" s="69"/>
      <c r="EA268" s="69"/>
      <c r="EB268" s="69"/>
      <c r="EC268" s="69"/>
      <c r="ED268" s="69"/>
      <c r="EE268" s="69"/>
      <c r="EF268" s="69"/>
      <c r="EG268" s="69"/>
      <c r="EH268" s="69" t="n">
        <f aca="false">SUM(I268:L268)</f>
        <v>13</v>
      </c>
      <c r="EI268" s="69" t="n">
        <f aca="false">SUMIF($N$3:$EG$3,"=TF",$N268:$EG268)</f>
        <v>79</v>
      </c>
      <c r="EJ268" s="69" t="str">
        <f aca="false">IF($B268=$B269,"",SUMIF($B$5:$B$287,$B268,$EI$5:$EI$287))</f>
        <v/>
      </c>
      <c r="EK268" s="59" t="n">
        <f aca="false">IF(SUMIF($B$5:$B$287,$B268,$EI$5:$EI$287)=0,"", EI268/SUMIF($B$5:$B$287,$B268,$EI$5:$EI$287))</f>
        <v>0.197994987468672</v>
      </c>
      <c r="EL268" s="60" t="n">
        <f aca="false">IF(EH268=0, "", EI268/EH268)</f>
        <v>6.07692307692308</v>
      </c>
      <c r="EM268" s="68" t="str">
        <f aca="false">B268</f>
        <v>Solano</v>
      </c>
      <c r="EN268" s="68" t="n">
        <f aca="false">EN267+1</f>
        <v>67</v>
      </c>
      <c r="ER268" s="69" t="n">
        <f aca="false">SUMIF($A$3:$EG$3,"=TN",$A268:$EG268)</f>
        <v>20</v>
      </c>
      <c r="ES268" s="69" t="n">
        <f aca="false">M268</f>
        <v>13</v>
      </c>
      <c r="ET268" s="69" t="n">
        <f aca="false">SUMIF($A$3:$EG$3,"=TE",$A268:$EG268)</f>
        <v>97</v>
      </c>
      <c r="EU268" s="69" t="n">
        <f aca="false">SUMIF($A$3:$EG$3,"=TH",$A268:$EG268)</f>
        <v>92</v>
      </c>
      <c r="EV268" s="69" t="n">
        <f aca="false">SUMIF($A$3:$EG$3,"=TF",$A268:$EG268)</f>
        <v>79</v>
      </c>
      <c r="XEG268" s="0"/>
      <c r="XEH268" s="0"/>
      <c r="XEI268" s="0"/>
      <c r="XEJ268" s="0"/>
      <c r="XEK268" s="0"/>
      <c r="XEL268" s="0"/>
      <c r="XEM268" s="0"/>
      <c r="XEN268" s="0"/>
      <c r="XEO268" s="0"/>
      <c r="XEP268" s="0"/>
      <c r="XEQ268" s="0"/>
      <c r="XER268" s="0"/>
      <c r="XES268" s="0"/>
      <c r="XET268" s="0"/>
      <c r="XEU268" s="0"/>
      <c r="XEV268" s="0"/>
      <c r="XEW268" s="0"/>
      <c r="XEX268" s="0"/>
      <c r="XEY268" s="0"/>
      <c r="XEZ268" s="0"/>
      <c r="XFA268" s="0"/>
      <c r="XFB268" s="0"/>
      <c r="XFC268" s="0"/>
      <c r="XFD268" s="70"/>
    </row>
    <row r="269" s="72" customFormat="true" ht="15" hidden="false" customHeight="false" outlineLevel="0" collapsed="false">
      <c r="A269" s="71" t="n">
        <f aca="false">A268+1</f>
        <v>265</v>
      </c>
      <c r="B269" s="72" t="s">
        <v>761</v>
      </c>
      <c r="C269" s="72" t="s">
        <v>791</v>
      </c>
      <c r="D269" s="72" t="s">
        <v>792</v>
      </c>
      <c r="E269" s="72" t="s">
        <v>793</v>
      </c>
      <c r="J269" s="73" t="n">
        <v>0</v>
      </c>
      <c r="K269" s="73" t="n">
        <v>12</v>
      </c>
      <c r="L269" s="73" t="n">
        <v>0</v>
      </c>
      <c r="M269" s="73" t="n">
        <f aca="false">SUM(J269:L269)</f>
        <v>12</v>
      </c>
      <c r="N269" s="73" t="n">
        <f aca="false">R269+V269+Z269</f>
        <v>3</v>
      </c>
      <c r="O269" s="73" t="n">
        <f aca="false">S269+W269+AA269</f>
        <v>14</v>
      </c>
      <c r="P269" s="73" t="n">
        <f aca="false">T269+X269+AB269</f>
        <v>14</v>
      </c>
      <c r="Q269" s="73" t="n">
        <f aca="false">U269+Y269+AC269</f>
        <v>8</v>
      </c>
      <c r="R269" s="73" t="n">
        <v>3</v>
      </c>
      <c r="S269" s="73" t="n">
        <v>14</v>
      </c>
      <c r="T269" s="73" t="n">
        <v>14</v>
      </c>
      <c r="U269" s="73" t="n">
        <v>8</v>
      </c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 t="n">
        <v>3</v>
      </c>
      <c r="AM269" s="73" t="n">
        <v>13</v>
      </c>
      <c r="AN269" s="73" t="n">
        <v>13</v>
      </c>
      <c r="AO269" s="73" t="n">
        <v>9</v>
      </c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73"/>
      <c r="BN269" s="73"/>
      <c r="BO269" s="73"/>
      <c r="BP269" s="73"/>
      <c r="BQ269" s="73"/>
      <c r="BR269" s="73"/>
      <c r="BS269" s="73"/>
      <c r="BT269" s="73"/>
      <c r="BU269" s="73"/>
      <c r="BV269" s="73"/>
      <c r="BW269" s="73"/>
      <c r="BX269" s="73"/>
      <c r="BY269" s="73"/>
      <c r="BZ269" s="73"/>
      <c r="CA269" s="73"/>
      <c r="CB269" s="73"/>
      <c r="CC269" s="73"/>
      <c r="CD269" s="73" t="n">
        <v>1</v>
      </c>
      <c r="CE269" s="73" t="n">
        <v>8</v>
      </c>
      <c r="CF269" s="73" t="n">
        <v>8</v>
      </c>
      <c r="CG269" s="73" t="n">
        <v>0</v>
      </c>
      <c r="CH269" s="73"/>
      <c r="CI269" s="73"/>
      <c r="CJ269" s="73"/>
      <c r="CK269" s="73"/>
      <c r="CL269" s="73"/>
      <c r="CM269" s="73"/>
      <c r="CN269" s="73"/>
      <c r="CO269" s="73"/>
      <c r="CP269" s="73"/>
      <c r="CQ269" s="73"/>
      <c r="CR269" s="73"/>
      <c r="CS269" s="73"/>
      <c r="CT269" s="73"/>
      <c r="CU269" s="73"/>
      <c r="CV269" s="73"/>
      <c r="CW269" s="73"/>
      <c r="CX269" s="73"/>
      <c r="CY269" s="73"/>
      <c r="CZ269" s="73"/>
      <c r="DA269" s="73"/>
      <c r="DB269" s="73"/>
      <c r="DC269" s="73"/>
      <c r="DD269" s="73"/>
      <c r="DE269" s="73"/>
      <c r="DF269" s="73"/>
      <c r="DG269" s="73"/>
      <c r="DH269" s="73"/>
      <c r="DI269" s="73"/>
      <c r="DJ269" s="73"/>
      <c r="DK269" s="73"/>
      <c r="DL269" s="73"/>
      <c r="DM269" s="73"/>
      <c r="DN269" s="73" t="n">
        <v>3</v>
      </c>
      <c r="DO269" s="73" t="n">
        <v>14</v>
      </c>
      <c r="DP269" s="73" t="n">
        <v>9</v>
      </c>
      <c r="DQ269" s="73" t="n">
        <v>9</v>
      </c>
      <c r="DR269" s="73"/>
      <c r="DS269" s="73"/>
      <c r="DT269" s="73"/>
      <c r="DU269" s="73"/>
      <c r="DV269" s="73"/>
      <c r="DW269" s="73"/>
      <c r="DX269" s="73"/>
      <c r="DY269" s="73"/>
      <c r="DZ269" s="73"/>
      <c r="EA269" s="73"/>
      <c r="EB269" s="73"/>
      <c r="EC269" s="73"/>
      <c r="ED269" s="73"/>
      <c r="EE269" s="73"/>
      <c r="EF269" s="73"/>
      <c r="EG269" s="73"/>
      <c r="EH269" s="73" t="n">
        <f aca="false">SUM(I269:L269)</f>
        <v>12</v>
      </c>
      <c r="EI269" s="73" t="n">
        <f aca="false">SUMIF($N$3:$EG$3,"=TF",$N269:$EG269)</f>
        <v>26</v>
      </c>
      <c r="EJ269" s="73" t="str">
        <f aca="false">IF($B269=$B270,"",SUMIF($B$5:$B$287,$B269,$EI$5:$EI$287))</f>
        <v/>
      </c>
      <c r="EK269" s="59" t="n">
        <f aca="false">IF(SUMIF($B$5:$B$287,$B269,$EI$5:$EI$287)=0,"", EI269/SUMIF($B$5:$B$287,$B269,$EI$5:$EI$287))</f>
        <v>0.0651629072681704</v>
      </c>
      <c r="EL269" s="60" t="n">
        <f aca="false">IF(EH269=0, "", EI269/EH269)</f>
        <v>2.16666666666667</v>
      </c>
      <c r="EM269" s="72" t="str">
        <f aca="false">B269</f>
        <v>Solano</v>
      </c>
      <c r="EN269" s="72" t="n">
        <f aca="false">EN268+1</f>
        <v>68</v>
      </c>
      <c r="ER269" s="73" t="n">
        <f aca="false">SUMIF($A$3:$EG$3,"=TN",$A269:$EG269)</f>
        <v>10</v>
      </c>
      <c r="ES269" s="73" t="n">
        <f aca="false">M269</f>
        <v>12</v>
      </c>
      <c r="ET269" s="73" t="n">
        <f aca="false">SUMIF($A$3:$EG$3,"=TE",$A269:$EG269)</f>
        <v>49</v>
      </c>
      <c r="EU269" s="73" t="n">
        <f aca="false">SUMIF($A$3:$EG$3,"=TH",$A269:$EG269)</f>
        <v>44</v>
      </c>
      <c r="EV269" s="73" t="n">
        <f aca="false">SUMIF($A$3:$EG$3,"=TF",$A269:$EG269)</f>
        <v>26</v>
      </c>
      <c r="XEG269" s="0"/>
      <c r="XEH269" s="0"/>
      <c r="XEI269" s="0"/>
      <c r="XEJ269" s="0"/>
      <c r="XEK269" s="0"/>
      <c r="XEL269" s="0"/>
      <c r="XEM269" s="0"/>
      <c r="XEN269" s="0"/>
      <c r="XEO269" s="0"/>
      <c r="XEP269" s="0"/>
      <c r="XEQ269" s="0"/>
      <c r="XER269" s="0"/>
      <c r="XES269" s="0"/>
      <c r="XET269" s="0"/>
      <c r="XEU269" s="0"/>
      <c r="XEV269" s="0"/>
      <c r="XEW269" s="0"/>
      <c r="XEX269" s="0"/>
      <c r="XEY269" s="0"/>
      <c r="XEZ269" s="0"/>
      <c r="XFA269" s="0"/>
      <c r="XFB269" s="0"/>
      <c r="XFC269" s="0"/>
      <c r="XFD269" s="74"/>
    </row>
    <row r="270" s="68" customFormat="true" ht="15" hidden="false" customHeight="false" outlineLevel="0" collapsed="false">
      <c r="A270" s="67" t="n">
        <f aca="false">A269+1</f>
        <v>266</v>
      </c>
      <c r="B270" s="68" t="s">
        <v>761</v>
      </c>
      <c r="C270" s="68" t="s">
        <v>794</v>
      </c>
      <c r="D270" s="68" t="s">
        <v>795</v>
      </c>
      <c r="E270" s="68" t="s">
        <v>796</v>
      </c>
      <c r="J270" s="69" t="n">
        <v>0</v>
      </c>
      <c r="K270" s="69" t="n">
        <v>10</v>
      </c>
      <c r="L270" s="69" t="n">
        <v>0</v>
      </c>
      <c r="M270" s="69" t="n">
        <f aca="false">SUM(J270:L270)</f>
        <v>10</v>
      </c>
      <c r="N270" s="69" t="n">
        <f aca="false">R270+V270+Z270</f>
        <v>2</v>
      </c>
      <c r="O270" s="69" t="n">
        <f aca="false">S270+W270+AA270</f>
        <v>8</v>
      </c>
      <c r="P270" s="69" t="n">
        <f aca="false">T270+X270+AB270</f>
        <v>8</v>
      </c>
      <c r="Q270" s="69" t="n">
        <f aca="false">U270+Y270+AC270</f>
        <v>4</v>
      </c>
      <c r="R270" s="69" t="n">
        <v>1</v>
      </c>
      <c r="S270" s="69" t="n">
        <v>4</v>
      </c>
      <c r="T270" s="69" t="n">
        <v>4</v>
      </c>
      <c r="U270" s="69" t="n">
        <v>0</v>
      </c>
      <c r="V270" s="69" t="n">
        <v>1</v>
      </c>
      <c r="W270" s="69" t="n">
        <v>4</v>
      </c>
      <c r="X270" s="69" t="n">
        <v>4</v>
      </c>
      <c r="Y270" s="69" t="n">
        <v>4</v>
      </c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 t="n">
        <v>1</v>
      </c>
      <c r="AM270" s="69" t="n">
        <v>4</v>
      </c>
      <c r="AN270" s="69" t="n">
        <v>4</v>
      </c>
      <c r="AO270" s="69" t="n">
        <v>4</v>
      </c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69"/>
      <c r="CB270" s="69"/>
      <c r="CC270" s="69"/>
      <c r="CD270" s="69"/>
      <c r="CE270" s="69"/>
      <c r="CF270" s="69"/>
      <c r="CG270" s="69"/>
      <c r="CH270" s="69"/>
      <c r="CI270" s="69"/>
      <c r="CJ270" s="69"/>
      <c r="CK270" s="69"/>
      <c r="CL270" s="69"/>
      <c r="CM270" s="69"/>
      <c r="CN270" s="69"/>
      <c r="CO270" s="69"/>
      <c r="CP270" s="69"/>
      <c r="CQ270" s="69"/>
      <c r="CR270" s="69"/>
      <c r="CS270" s="69"/>
      <c r="CT270" s="69"/>
      <c r="CU270" s="69"/>
      <c r="CV270" s="69"/>
      <c r="CW270" s="69"/>
      <c r="CX270" s="69"/>
      <c r="CY270" s="69"/>
      <c r="CZ270" s="69"/>
      <c r="DA270" s="69"/>
      <c r="DB270" s="69"/>
      <c r="DC270" s="69"/>
      <c r="DD270" s="69"/>
      <c r="DE270" s="69"/>
      <c r="DF270" s="69"/>
      <c r="DG270" s="69"/>
      <c r="DH270" s="69"/>
      <c r="DI270" s="69"/>
      <c r="DJ270" s="69"/>
      <c r="DK270" s="69"/>
      <c r="DL270" s="69"/>
      <c r="DM270" s="69"/>
      <c r="DN270" s="69" t="n">
        <v>2</v>
      </c>
      <c r="DO270" s="69" t="n">
        <v>10</v>
      </c>
      <c r="DP270" s="69" t="n">
        <v>6</v>
      </c>
      <c r="DQ270" s="69" t="n">
        <v>6</v>
      </c>
      <c r="DR270" s="69"/>
      <c r="DS270" s="69"/>
      <c r="DT270" s="69"/>
      <c r="DU270" s="69"/>
      <c r="DV270" s="69"/>
      <c r="DW270" s="69"/>
      <c r="DX270" s="69"/>
      <c r="DY270" s="69"/>
      <c r="DZ270" s="69"/>
      <c r="EA270" s="69"/>
      <c r="EB270" s="69"/>
      <c r="EC270" s="69"/>
      <c r="ED270" s="69"/>
      <c r="EE270" s="69"/>
      <c r="EF270" s="69"/>
      <c r="EG270" s="69"/>
      <c r="EH270" s="69" t="n">
        <f aca="false">SUM(I270:L270)</f>
        <v>10</v>
      </c>
      <c r="EI270" s="69" t="n">
        <f aca="false">SUMIF($N$3:$EG$3,"=TF",$N270:$EG270)</f>
        <v>14</v>
      </c>
      <c r="EJ270" s="69" t="str">
        <f aca="false">IF($B270=$B271,"",SUMIF($B$5:$B$287,$B270,$EI$5:$EI$287))</f>
        <v/>
      </c>
      <c r="EK270" s="59" t="n">
        <f aca="false">IF(SUMIF($B$5:$B$287,$B270,$EI$5:$EI$287)=0,"", EI270/SUMIF($B$5:$B$287,$B270,$EI$5:$EI$287))</f>
        <v>0.0350877192982456</v>
      </c>
      <c r="EL270" s="60" t="n">
        <f aca="false">IF(EH270=0, "", EI270/EH270)</f>
        <v>1.4</v>
      </c>
      <c r="EM270" s="68" t="str">
        <f aca="false">B270</f>
        <v>Solano</v>
      </c>
      <c r="EN270" s="68" t="n">
        <f aca="false">EN269+1</f>
        <v>69</v>
      </c>
      <c r="ER270" s="69" t="n">
        <f aca="false">SUMIF($A$3:$EG$3,"=TN",$A270:$EG270)</f>
        <v>5</v>
      </c>
      <c r="ES270" s="69" t="n">
        <f aca="false">M270</f>
        <v>10</v>
      </c>
      <c r="ET270" s="69" t="n">
        <f aca="false">SUMIF($A$3:$EG$3,"=TE",$A270:$EG270)</f>
        <v>22</v>
      </c>
      <c r="EU270" s="69" t="n">
        <f aca="false">SUMIF($A$3:$EG$3,"=TH",$A270:$EG270)</f>
        <v>18</v>
      </c>
      <c r="EV270" s="69" t="n">
        <f aca="false">SUMIF($A$3:$EG$3,"=TF",$A270:$EG270)</f>
        <v>14</v>
      </c>
      <c r="XEG270" s="0"/>
      <c r="XEH270" s="0"/>
      <c r="XEI270" s="0"/>
      <c r="XEJ270" s="0"/>
      <c r="XEK270" s="0"/>
      <c r="XEL270" s="0"/>
      <c r="XEM270" s="0"/>
      <c r="XEN270" s="0"/>
      <c r="XEO270" s="0"/>
      <c r="XEP270" s="0"/>
      <c r="XEQ270" s="0"/>
      <c r="XER270" s="0"/>
      <c r="XES270" s="0"/>
      <c r="XET270" s="0"/>
      <c r="XEU270" s="0"/>
      <c r="XEV270" s="0"/>
      <c r="XEW270" s="0"/>
      <c r="XEX270" s="0"/>
      <c r="XEY270" s="0"/>
      <c r="XEZ270" s="0"/>
      <c r="XFA270" s="0"/>
      <c r="XFB270" s="0"/>
      <c r="XFC270" s="0"/>
      <c r="XFD270" s="70"/>
    </row>
    <row r="271" s="72" customFormat="true" ht="15" hidden="false" customHeight="false" outlineLevel="0" collapsed="false">
      <c r="A271" s="71" t="n">
        <f aca="false">A270+1</f>
        <v>267</v>
      </c>
      <c r="B271" s="72" t="s">
        <v>761</v>
      </c>
      <c r="C271" s="72" t="s">
        <v>797</v>
      </c>
      <c r="D271" s="72" t="s">
        <v>279</v>
      </c>
      <c r="E271" s="72" t="s">
        <v>280</v>
      </c>
      <c r="J271" s="73" t="n">
        <v>0</v>
      </c>
      <c r="K271" s="73" t="n">
        <v>5</v>
      </c>
      <c r="L271" s="73" t="n">
        <v>0</v>
      </c>
      <c r="M271" s="73" t="n">
        <f aca="false">SUM(J271:L271)</f>
        <v>5</v>
      </c>
      <c r="N271" s="73" t="n">
        <f aca="false">R271+V271+Z271</f>
        <v>8</v>
      </c>
      <c r="O271" s="73" t="n">
        <f aca="false">S271+W271+AA271</f>
        <v>36</v>
      </c>
      <c r="P271" s="73" t="n">
        <f aca="false">T271+X271+AB271</f>
        <v>31</v>
      </c>
      <c r="Q271" s="73" t="n">
        <f aca="false">U271+Y271+AC271</f>
        <v>23</v>
      </c>
      <c r="R271" s="73" t="n">
        <v>5</v>
      </c>
      <c r="S271" s="73" t="n">
        <v>24</v>
      </c>
      <c r="T271" s="73" t="n">
        <v>19</v>
      </c>
      <c r="U271" s="73" t="n">
        <v>12</v>
      </c>
      <c r="V271" s="73" t="n">
        <v>3</v>
      </c>
      <c r="W271" s="73" t="n">
        <v>12</v>
      </c>
      <c r="X271" s="73" t="n">
        <v>12</v>
      </c>
      <c r="Y271" s="73" t="n">
        <v>11</v>
      </c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  <c r="BG271" s="73"/>
      <c r="BH271" s="73"/>
      <c r="BI271" s="73"/>
      <c r="BJ271" s="73"/>
      <c r="BK271" s="73"/>
      <c r="BL271" s="73"/>
      <c r="BM271" s="73"/>
      <c r="BN271" s="73"/>
      <c r="BO271" s="73"/>
      <c r="BP271" s="73"/>
      <c r="BQ271" s="73"/>
      <c r="BR271" s="73"/>
      <c r="BS271" s="73"/>
      <c r="BT271" s="73"/>
      <c r="BU271" s="73"/>
      <c r="BV271" s="73"/>
      <c r="BW271" s="73"/>
      <c r="BX271" s="73"/>
      <c r="BY271" s="73"/>
      <c r="BZ271" s="73"/>
      <c r="CA271" s="73"/>
      <c r="CB271" s="73"/>
      <c r="CC271" s="73"/>
      <c r="CD271" s="73"/>
      <c r="CE271" s="73"/>
      <c r="CF271" s="73"/>
      <c r="CG271" s="73"/>
      <c r="CH271" s="73"/>
      <c r="CI271" s="73"/>
      <c r="CJ271" s="73"/>
      <c r="CK271" s="73"/>
      <c r="CL271" s="73"/>
      <c r="CM271" s="73"/>
      <c r="CN271" s="73"/>
      <c r="CO271" s="73"/>
      <c r="CP271" s="73"/>
      <c r="CQ271" s="73"/>
      <c r="CR271" s="73"/>
      <c r="CS271" s="73"/>
      <c r="CT271" s="73"/>
      <c r="CU271" s="73"/>
      <c r="CV271" s="73"/>
      <c r="CW271" s="73"/>
      <c r="CX271" s="73"/>
      <c r="CY271" s="73"/>
      <c r="CZ271" s="73"/>
      <c r="DA271" s="73"/>
      <c r="DB271" s="73"/>
      <c r="DC271" s="73"/>
      <c r="DD271" s="73"/>
      <c r="DE271" s="73"/>
      <c r="DF271" s="73"/>
      <c r="DG271" s="73"/>
      <c r="DH271" s="73"/>
      <c r="DI271" s="73"/>
      <c r="DJ271" s="73"/>
      <c r="DK271" s="73"/>
      <c r="DL271" s="73"/>
      <c r="DM271" s="73"/>
      <c r="DN271" s="73" t="n">
        <v>1</v>
      </c>
      <c r="DO271" s="73" t="n">
        <v>5</v>
      </c>
      <c r="DP271" s="73" t="n">
        <v>5</v>
      </c>
      <c r="DQ271" s="73" t="n">
        <v>5</v>
      </c>
      <c r="DR271" s="73"/>
      <c r="DS271" s="73"/>
      <c r="DT271" s="73"/>
      <c r="DU271" s="73"/>
      <c r="DV271" s="73"/>
      <c r="DW271" s="73"/>
      <c r="DX271" s="73"/>
      <c r="DY271" s="73"/>
      <c r="DZ271" s="73"/>
      <c r="EA271" s="73"/>
      <c r="EB271" s="73"/>
      <c r="EC271" s="73"/>
      <c r="ED271" s="73"/>
      <c r="EE271" s="73"/>
      <c r="EF271" s="73"/>
      <c r="EG271" s="73"/>
      <c r="EH271" s="73" t="n">
        <f aca="false">SUM(I271:L271)</f>
        <v>5</v>
      </c>
      <c r="EI271" s="73" t="n">
        <f aca="false">SUMIF($N$3:$EG$3,"=TF",$N271:$EG271)</f>
        <v>28</v>
      </c>
      <c r="EJ271" s="73" t="str">
        <f aca="false">IF($B271=$B272,"",SUMIF($B$5:$B$287,$B271,$EI$5:$EI$287))</f>
        <v/>
      </c>
      <c r="EK271" s="59" t="n">
        <f aca="false">IF(SUMIF($B$5:$B$287,$B271,$EI$5:$EI$287)=0,"", EI271/SUMIF($B$5:$B$287,$B271,$EI$5:$EI$287))</f>
        <v>0.0701754385964912</v>
      </c>
      <c r="EL271" s="60" t="n">
        <f aca="false">IF(EH271=0, "", EI271/EH271)</f>
        <v>5.6</v>
      </c>
      <c r="EM271" s="72" t="str">
        <f aca="false">B271</f>
        <v>Solano</v>
      </c>
      <c r="EN271" s="72" t="n">
        <f aca="false">EN270+1</f>
        <v>70</v>
      </c>
      <c r="ER271" s="73" t="n">
        <f aca="false">SUMIF($A$3:$EG$3,"=TN",$A271:$EG271)</f>
        <v>9</v>
      </c>
      <c r="ES271" s="73" t="n">
        <f aca="false">M271</f>
        <v>5</v>
      </c>
      <c r="ET271" s="73" t="n">
        <f aca="false">SUMIF($A$3:$EG$3,"=TE",$A271:$EG271)</f>
        <v>41</v>
      </c>
      <c r="EU271" s="73" t="n">
        <f aca="false">SUMIF($A$3:$EG$3,"=TH",$A271:$EG271)</f>
        <v>36</v>
      </c>
      <c r="EV271" s="73" t="n">
        <f aca="false">SUMIF($A$3:$EG$3,"=TF",$A271:$EG271)</f>
        <v>28</v>
      </c>
      <c r="XEG271" s="0"/>
      <c r="XEH271" s="0"/>
      <c r="XEI271" s="0"/>
      <c r="XEJ271" s="0"/>
      <c r="XEK271" s="0"/>
      <c r="XEL271" s="0"/>
      <c r="XEM271" s="0"/>
      <c r="XEN271" s="0"/>
      <c r="XEO271" s="0"/>
      <c r="XEP271" s="0"/>
      <c r="XEQ271" s="0"/>
      <c r="XER271" s="0"/>
      <c r="XES271" s="0"/>
      <c r="XET271" s="0"/>
      <c r="XEU271" s="0"/>
      <c r="XEV271" s="0"/>
      <c r="XEW271" s="0"/>
      <c r="XEX271" s="0"/>
      <c r="XEY271" s="0"/>
      <c r="XEZ271" s="0"/>
      <c r="XFA271" s="0"/>
      <c r="XFB271" s="0"/>
      <c r="XFC271" s="0"/>
      <c r="XFD271" s="74"/>
    </row>
    <row r="272" s="68" customFormat="true" ht="15" hidden="false" customHeight="false" outlineLevel="0" collapsed="false">
      <c r="A272" s="67" t="n">
        <f aca="false">A271+1</f>
        <v>268</v>
      </c>
      <c r="B272" s="68" t="s">
        <v>761</v>
      </c>
      <c r="C272" s="68" t="s">
        <v>798</v>
      </c>
      <c r="D272" s="68" t="s">
        <v>799</v>
      </c>
      <c r="E272" s="68" t="s">
        <v>800</v>
      </c>
      <c r="J272" s="69"/>
      <c r="K272" s="69" t="n">
        <v>20</v>
      </c>
      <c r="L272" s="69"/>
      <c r="M272" s="69" t="n">
        <f aca="false">SUM(J272:L272)</f>
        <v>20</v>
      </c>
      <c r="N272" s="69" t="n">
        <f aca="false">R272+V272+Z272</f>
        <v>6</v>
      </c>
      <c r="O272" s="69" t="n">
        <f aca="false">S272+W272+AA272</f>
        <v>33</v>
      </c>
      <c r="P272" s="69" t="n">
        <f aca="false">T272+X272+AB272</f>
        <v>21</v>
      </c>
      <c r="Q272" s="69" t="n">
        <f aca="false">U272+Y272+AC272</f>
        <v>13</v>
      </c>
      <c r="R272" s="69" t="n">
        <v>4</v>
      </c>
      <c r="S272" s="69" t="n">
        <v>22</v>
      </c>
      <c r="T272" s="69" t="n">
        <v>16</v>
      </c>
      <c r="U272" s="69" t="n">
        <v>8</v>
      </c>
      <c r="V272" s="69" t="n">
        <v>1</v>
      </c>
      <c r="W272" s="69" t="n">
        <v>6</v>
      </c>
      <c r="X272" s="69" t="n">
        <v>5</v>
      </c>
      <c r="Y272" s="69" t="n">
        <v>5</v>
      </c>
      <c r="Z272" s="69" t="n">
        <v>1</v>
      </c>
      <c r="AA272" s="69" t="n">
        <v>5</v>
      </c>
      <c r="AB272" s="69" t="n">
        <v>0</v>
      </c>
      <c r="AC272" s="69" t="n">
        <v>0</v>
      </c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69"/>
      <c r="CB272" s="69"/>
      <c r="CC272" s="69"/>
      <c r="CD272" s="69" t="n">
        <v>8</v>
      </c>
      <c r="CE272" s="69" t="n">
        <v>55</v>
      </c>
      <c r="CF272" s="69" t="n">
        <v>52</v>
      </c>
      <c r="CG272" s="69" t="n">
        <v>48</v>
      </c>
      <c r="CH272" s="69"/>
      <c r="CI272" s="69"/>
      <c r="CJ272" s="69"/>
      <c r="CK272" s="69"/>
      <c r="CL272" s="69"/>
      <c r="CM272" s="69"/>
      <c r="CN272" s="69"/>
      <c r="CO272" s="69"/>
      <c r="CP272" s="69"/>
      <c r="CQ272" s="69"/>
      <c r="CR272" s="69"/>
      <c r="CS272" s="69"/>
      <c r="CT272" s="69"/>
      <c r="CU272" s="69"/>
      <c r="CV272" s="69"/>
      <c r="CW272" s="69"/>
      <c r="CX272" s="69"/>
      <c r="CY272" s="69"/>
      <c r="CZ272" s="69"/>
      <c r="DA272" s="69"/>
      <c r="DB272" s="69"/>
      <c r="DC272" s="69"/>
      <c r="DD272" s="69"/>
      <c r="DE272" s="69"/>
      <c r="DF272" s="69"/>
      <c r="DG272" s="69"/>
      <c r="DH272" s="69"/>
      <c r="DI272" s="69"/>
      <c r="DJ272" s="69"/>
      <c r="DK272" s="69"/>
      <c r="DL272" s="69"/>
      <c r="DM272" s="69"/>
      <c r="DN272" s="69" t="n">
        <v>8</v>
      </c>
      <c r="DO272" s="69" t="n">
        <v>35</v>
      </c>
      <c r="DP272" s="69" t="n">
        <v>24</v>
      </c>
      <c r="DQ272" s="69" t="n">
        <v>20</v>
      </c>
      <c r="DR272" s="69"/>
      <c r="DS272" s="69"/>
      <c r="DT272" s="69"/>
      <c r="DU272" s="69"/>
      <c r="DV272" s="69" t="n">
        <v>1</v>
      </c>
      <c r="DW272" s="69" t="n">
        <v>6</v>
      </c>
      <c r="DX272" s="69" t="n">
        <v>6</v>
      </c>
      <c r="DY272" s="69" t="n">
        <v>6</v>
      </c>
      <c r="DZ272" s="69"/>
      <c r="EA272" s="69"/>
      <c r="EB272" s="69"/>
      <c r="EC272" s="69"/>
      <c r="ED272" s="69"/>
      <c r="EE272" s="69"/>
      <c r="EF272" s="69"/>
      <c r="EG272" s="69"/>
      <c r="EH272" s="69" t="n">
        <f aca="false">SUM(I272:L272)</f>
        <v>20</v>
      </c>
      <c r="EI272" s="69" t="n">
        <f aca="false">SUMIF($N$3:$EG$3,"=TF",$N272:$EG272)</f>
        <v>87</v>
      </c>
      <c r="EJ272" s="69" t="str">
        <f aca="false">IF($B272=$B273,"",SUMIF($B$5:$B$287,$B272,$EI$5:$EI$287))</f>
        <v/>
      </c>
      <c r="EK272" s="59" t="n">
        <f aca="false">IF(SUMIF($B$5:$B$287,$B272,$EI$5:$EI$287)=0,"", EI272/SUMIF($B$5:$B$287,$B272,$EI$5:$EI$287))</f>
        <v>0.218045112781955</v>
      </c>
      <c r="EL272" s="60" t="n">
        <f aca="false">IF(EH272=0, "", EI272/EH272)</f>
        <v>4.35</v>
      </c>
      <c r="EM272" s="68" t="str">
        <f aca="false">B272</f>
        <v>Solano</v>
      </c>
      <c r="EN272" s="68" t="n">
        <f aca="false">EN271+1</f>
        <v>71</v>
      </c>
      <c r="EP272" s="68" t="s">
        <v>634</v>
      </c>
      <c r="ER272" s="69" t="n">
        <f aca="false">SUMIF($A$3:$EG$3,"=TN",$A272:$EG272)</f>
        <v>23</v>
      </c>
      <c r="ES272" s="69" t="n">
        <f aca="false">M272</f>
        <v>20</v>
      </c>
      <c r="ET272" s="69" t="n">
        <f aca="false">SUMIF($A$3:$EG$3,"=TE",$A272:$EG272)</f>
        <v>129</v>
      </c>
      <c r="EU272" s="69" t="n">
        <f aca="false">SUMIF($A$3:$EG$3,"=TH",$A272:$EG272)</f>
        <v>103</v>
      </c>
      <c r="EV272" s="69" t="n">
        <f aca="false">SUMIF($A$3:$EG$3,"=TF",$A272:$EG272)</f>
        <v>87</v>
      </c>
      <c r="XEG272" s="0"/>
      <c r="XEH272" s="0"/>
      <c r="XEI272" s="0"/>
      <c r="XEJ272" s="0"/>
      <c r="XEK272" s="0"/>
      <c r="XEL272" s="0"/>
      <c r="XEM272" s="0"/>
      <c r="XEN272" s="0"/>
      <c r="XEO272" s="0"/>
      <c r="XEP272" s="0"/>
      <c r="XEQ272" s="0"/>
      <c r="XER272" s="0"/>
      <c r="XES272" s="0"/>
      <c r="XET272" s="0"/>
      <c r="XEU272" s="0"/>
      <c r="XEV272" s="0"/>
      <c r="XEW272" s="0"/>
      <c r="XEX272" s="0"/>
      <c r="XEY272" s="0"/>
      <c r="XEZ272" s="0"/>
      <c r="XFA272" s="0"/>
      <c r="XFB272" s="0"/>
      <c r="XFC272" s="0"/>
      <c r="XFD272" s="70"/>
    </row>
    <row r="273" s="72" customFormat="true" ht="15" hidden="false" customHeight="false" outlineLevel="0" collapsed="false">
      <c r="A273" s="71" t="n">
        <f aca="false">A272+1</f>
        <v>269</v>
      </c>
      <c r="B273" s="72" t="s">
        <v>761</v>
      </c>
      <c r="C273" s="72" t="s">
        <v>801</v>
      </c>
      <c r="D273" s="72" t="s">
        <v>799</v>
      </c>
      <c r="E273" s="72" t="s">
        <v>800</v>
      </c>
      <c r="F273" s="72" t="s">
        <v>802</v>
      </c>
      <c r="G273" s="72" t="s">
        <v>803</v>
      </c>
      <c r="J273" s="73"/>
      <c r="K273" s="73" t="n">
        <v>20</v>
      </c>
      <c r="L273" s="73"/>
      <c r="M273" s="73" t="n">
        <f aca="false">SUM(J273:L273)</f>
        <v>20</v>
      </c>
      <c r="N273" s="73" t="n">
        <f aca="false">R273+V273+Z273</f>
        <v>17</v>
      </c>
      <c r="O273" s="73" t="n">
        <f aca="false">S273+W273+AA273</f>
        <v>67</v>
      </c>
      <c r="P273" s="73" t="n">
        <f aca="false">T273+X273+AB273</f>
        <v>47</v>
      </c>
      <c r="Q273" s="73" t="n">
        <f aca="false">U273+Y273+AC273</f>
        <v>34</v>
      </c>
      <c r="R273" s="73" t="n">
        <v>11</v>
      </c>
      <c r="S273" s="73" t="n">
        <v>44</v>
      </c>
      <c r="T273" s="73" t="n">
        <v>34</v>
      </c>
      <c r="U273" s="73" t="n">
        <v>25</v>
      </c>
      <c r="V273" s="73" t="n">
        <v>6</v>
      </c>
      <c r="W273" s="73" t="n">
        <v>23</v>
      </c>
      <c r="X273" s="73" t="n">
        <v>13</v>
      </c>
      <c r="Y273" s="73" t="n">
        <v>9</v>
      </c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 t="n">
        <v>2</v>
      </c>
      <c r="AM273" s="73" t="n">
        <v>9</v>
      </c>
      <c r="AN273" s="73" t="n">
        <v>7</v>
      </c>
      <c r="AO273" s="73" t="n">
        <v>7</v>
      </c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/>
      <c r="BW273" s="73"/>
      <c r="BX273" s="73"/>
      <c r="BY273" s="73"/>
      <c r="BZ273" s="73"/>
      <c r="CA273" s="73"/>
      <c r="CB273" s="73"/>
      <c r="CC273" s="73"/>
      <c r="CD273" s="73" t="n">
        <v>5</v>
      </c>
      <c r="CE273" s="73" t="n">
        <v>35</v>
      </c>
      <c r="CF273" s="73" t="n">
        <v>33</v>
      </c>
      <c r="CG273" s="73" t="n">
        <v>33</v>
      </c>
      <c r="CH273" s="73"/>
      <c r="CI273" s="73"/>
      <c r="CJ273" s="73"/>
      <c r="CK273" s="73"/>
      <c r="CL273" s="73"/>
      <c r="CM273" s="73"/>
      <c r="CN273" s="73"/>
      <c r="CO273" s="73"/>
      <c r="CP273" s="73"/>
      <c r="CQ273" s="73"/>
      <c r="CR273" s="73"/>
      <c r="CS273" s="73"/>
      <c r="CT273" s="73"/>
      <c r="CU273" s="73"/>
      <c r="CV273" s="73"/>
      <c r="CW273" s="73"/>
      <c r="CX273" s="73"/>
      <c r="CY273" s="73"/>
      <c r="CZ273" s="73"/>
      <c r="DA273" s="73"/>
      <c r="DB273" s="73"/>
      <c r="DC273" s="73"/>
      <c r="DD273" s="73"/>
      <c r="DE273" s="73"/>
      <c r="DF273" s="73"/>
      <c r="DG273" s="73"/>
      <c r="DH273" s="73"/>
      <c r="DI273" s="73"/>
      <c r="DJ273" s="73"/>
      <c r="DK273" s="73"/>
      <c r="DL273" s="73"/>
      <c r="DM273" s="73"/>
      <c r="DN273" s="73" t="n">
        <v>5</v>
      </c>
      <c r="DO273" s="73" t="n">
        <v>25</v>
      </c>
      <c r="DP273" s="73" t="n">
        <v>22</v>
      </c>
      <c r="DQ273" s="73" t="n">
        <v>21</v>
      </c>
      <c r="DR273" s="73"/>
      <c r="DS273" s="73"/>
      <c r="DT273" s="73"/>
      <c r="DU273" s="73"/>
      <c r="DV273" s="73"/>
      <c r="DW273" s="73"/>
      <c r="DX273" s="73"/>
      <c r="DY273" s="73"/>
      <c r="DZ273" s="73"/>
      <c r="EA273" s="73"/>
      <c r="EB273" s="73"/>
      <c r="EC273" s="73"/>
      <c r="ED273" s="73"/>
      <c r="EE273" s="73"/>
      <c r="EF273" s="73"/>
      <c r="EG273" s="73"/>
      <c r="EH273" s="73" t="n">
        <f aca="false">SUM(I273:L273)</f>
        <v>20</v>
      </c>
      <c r="EI273" s="73" t="n">
        <f aca="false">SUMIF($N$3:$EG$3,"=TF",$N273:$EG273)</f>
        <v>95</v>
      </c>
      <c r="EJ273" s="73" t="str">
        <f aca="false">IF($B273=$B274,"",SUMIF($B$5:$B$287,$B273,$EI$5:$EI$287))</f>
        <v/>
      </c>
      <c r="EK273" s="59" t="n">
        <f aca="false">IF(SUMIF($B$5:$B$287,$B273,$EI$5:$EI$287)=0,"", EI273/SUMIF($B$5:$B$287,$B273,$EI$5:$EI$287))</f>
        <v>0.238095238095238</v>
      </c>
      <c r="EL273" s="60" t="n">
        <f aca="false">IF(EH273=0, "", EI273/EH273)</f>
        <v>4.75</v>
      </c>
      <c r="EM273" s="72" t="str">
        <f aca="false">B273</f>
        <v>Solano</v>
      </c>
      <c r="EN273" s="72" t="n">
        <f aca="false">EN272+1</f>
        <v>72</v>
      </c>
      <c r="EP273" s="72" t="s">
        <v>804</v>
      </c>
      <c r="ER273" s="73" t="n">
        <f aca="false">SUMIF($A$3:$EG$3,"=TN",$A273:$EG273)</f>
        <v>29</v>
      </c>
      <c r="ES273" s="73" t="n">
        <f aca="false">M273</f>
        <v>20</v>
      </c>
      <c r="ET273" s="73" t="n">
        <f aca="false">SUMIF($A$3:$EG$3,"=TE",$A273:$EG273)</f>
        <v>136</v>
      </c>
      <c r="EU273" s="73" t="n">
        <f aca="false">SUMIF($A$3:$EG$3,"=TH",$A273:$EG273)</f>
        <v>109</v>
      </c>
      <c r="EV273" s="73" t="n">
        <f aca="false">SUMIF($A$3:$EG$3,"=TF",$A273:$EG273)</f>
        <v>95</v>
      </c>
      <c r="XEG273" s="0"/>
      <c r="XEH273" s="0"/>
      <c r="XEI273" s="0"/>
      <c r="XEJ273" s="0"/>
      <c r="XEK273" s="0"/>
      <c r="XEL273" s="0"/>
      <c r="XEM273" s="0"/>
      <c r="XEN273" s="0"/>
      <c r="XEO273" s="0"/>
      <c r="XEP273" s="0"/>
      <c r="XEQ273" s="0"/>
      <c r="XER273" s="0"/>
      <c r="XES273" s="0"/>
      <c r="XET273" s="0"/>
      <c r="XEU273" s="0"/>
      <c r="XEV273" s="0"/>
      <c r="XEW273" s="0"/>
      <c r="XEX273" s="0"/>
      <c r="XEY273" s="0"/>
      <c r="XEZ273" s="0"/>
      <c r="XFA273" s="0"/>
      <c r="XFB273" s="0"/>
      <c r="XFC273" s="0"/>
      <c r="XFD273" s="74"/>
    </row>
    <row r="274" s="68" customFormat="true" ht="15" hidden="false" customHeight="false" outlineLevel="0" collapsed="false">
      <c r="A274" s="67" t="n">
        <f aca="false">A273+1</f>
        <v>270</v>
      </c>
      <c r="B274" s="68" t="s">
        <v>761</v>
      </c>
      <c r="C274" s="68" t="s">
        <v>805</v>
      </c>
      <c r="D274" s="68" t="s">
        <v>806</v>
      </c>
      <c r="E274" s="68" t="s">
        <v>807</v>
      </c>
      <c r="F274" s="68" t="s">
        <v>799</v>
      </c>
      <c r="G274" s="68" t="s">
        <v>800</v>
      </c>
      <c r="J274" s="69"/>
      <c r="K274" s="69" t="n">
        <v>6</v>
      </c>
      <c r="L274" s="69"/>
      <c r="M274" s="69" t="n">
        <f aca="false">SUM(J274:L274)</f>
        <v>6</v>
      </c>
      <c r="N274" s="69" t="n">
        <f aca="false">R274+V274+Z274</f>
        <v>1</v>
      </c>
      <c r="O274" s="69" t="n">
        <f aca="false">S274+W274+AA274</f>
        <v>5</v>
      </c>
      <c r="P274" s="69" t="n">
        <f aca="false">T274+X274+AB274</f>
        <v>5</v>
      </c>
      <c r="Q274" s="69" t="n">
        <f aca="false">U274+Y274+AC274</f>
        <v>5</v>
      </c>
      <c r="R274" s="69" t="n">
        <v>1</v>
      </c>
      <c r="S274" s="69" t="n">
        <v>5</v>
      </c>
      <c r="T274" s="69" t="n">
        <v>5</v>
      </c>
      <c r="U274" s="69" t="n">
        <v>5</v>
      </c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 t="n">
        <v>3</v>
      </c>
      <c r="AM274" s="69" t="n">
        <v>14</v>
      </c>
      <c r="AN274" s="69" t="n">
        <v>11</v>
      </c>
      <c r="AO274" s="69" t="n">
        <v>11</v>
      </c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69"/>
      <c r="CB274" s="69"/>
      <c r="CC274" s="69"/>
      <c r="CD274" s="69"/>
      <c r="CE274" s="69"/>
      <c r="CF274" s="69"/>
      <c r="CG274" s="69"/>
      <c r="CH274" s="69"/>
      <c r="CI274" s="69"/>
      <c r="CJ274" s="69"/>
      <c r="CK274" s="69"/>
      <c r="CL274" s="69"/>
      <c r="CM274" s="69"/>
      <c r="CN274" s="69"/>
      <c r="CO274" s="69"/>
      <c r="CP274" s="69"/>
      <c r="CQ274" s="69"/>
      <c r="CR274" s="69"/>
      <c r="CS274" s="69"/>
      <c r="CT274" s="69"/>
      <c r="CU274" s="69"/>
      <c r="CV274" s="69"/>
      <c r="CW274" s="69"/>
      <c r="CX274" s="69" t="n">
        <v>1</v>
      </c>
      <c r="CY274" s="69" t="n">
        <v>9</v>
      </c>
      <c r="CZ274" s="69" t="n">
        <v>9</v>
      </c>
      <c r="DA274" s="69" t="n">
        <v>8</v>
      </c>
      <c r="DB274" s="69"/>
      <c r="DC274" s="69"/>
      <c r="DD274" s="69"/>
      <c r="DE274" s="69"/>
      <c r="DF274" s="69"/>
      <c r="DG274" s="69"/>
      <c r="DH274" s="69"/>
      <c r="DI274" s="69"/>
      <c r="DJ274" s="69"/>
      <c r="DK274" s="69"/>
      <c r="DL274" s="69"/>
      <c r="DM274" s="69"/>
      <c r="DN274" s="69" t="n">
        <v>1</v>
      </c>
      <c r="DO274" s="69" t="n">
        <v>6</v>
      </c>
      <c r="DP274" s="69" t="n">
        <v>6</v>
      </c>
      <c r="DQ274" s="69" t="n">
        <v>6</v>
      </c>
      <c r="DR274" s="69"/>
      <c r="DS274" s="69"/>
      <c r="DT274" s="69"/>
      <c r="DU274" s="69"/>
      <c r="DV274" s="69"/>
      <c r="DW274" s="69"/>
      <c r="DX274" s="69"/>
      <c r="DY274" s="69"/>
      <c r="DZ274" s="69"/>
      <c r="EA274" s="69"/>
      <c r="EB274" s="69"/>
      <c r="EC274" s="69"/>
      <c r="ED274" s="69"/>
      <c r="EE274" s="69"/>
      <c r="EF274" s="69"/>
      <c r="EG274" s="69"/>
      <c r="EH274" s="69" t="n">
        <f aca="false">SUM(I274:L274)</f>
        <v>6</v>
      </c>
      <c r="EI274" s="69" t="n">
        <f aca="false">SUMIF($N$3:$EG$3,"=TF",$N274:$EG274)</f>
        <v>30</v>
      </c>
      <c r="EJ274" s="69" t="n">
        <f aca="false">IF($B274=$B275,"",SUMIF($B$5:$B$287,$B274,$EI$5:$EI$287))</f>
        <v>399</v>
      </c>
      <c r="EK274" s="59" t="n">
        <f aca="false">IF(SUMIF($B$5:$B$287,$B274,$EI$5:$EI$287)=0,"", EI274/SUMIF($B$5:$B$287,$B274,$EI$5:$EI$287))</f>
        <v>0.075187969924812</v>
      </c>
      <c r="EL274" s="60" t="n">
        <f aca="false">IF(EH274=0, "", EI274/EH274)</f>
        <v>5</v>
      </c>
      <c r="EM274" s="68" t="str">
        <f aca="false">B274</f>
        <v>Solano</v>
      </c>
      <c r="EN274" s="68" t="n">
        <f aca="false">EN273+1</f>
        <v>73</v>
      </c>
      <c r="EP274" s="68" t="s">
        <v>808</v>
      </c>
      <c r="ER274" s="69" t="n">
        <f aca="false">SUMIF($A$3:$EG$3,"=TN",$A274:$EG274)</f>
        <v>6</v>
      </c>
      <c r="ES274" s="69" t="n">
        <f aca="false">M274</f>
        <v>6</v>
      </c>
      <c r="ET274" s="69" t="n">
        <f aca="false">SUMIF($A$3:$EG$3,"=TE",$A274:$EG274)</f>
        <v>34</v>
      </c>
      <c r="EU274" s="69" t="n">
        <f aca="false">SUMIF($A$3:$EG$3,"=TH",$A274:$EG274)</f>
        <v>31</v>
      </c>
      <c r="EV274" s="69" t="n">
        <f aca="false">SUMIF($A$3:$EG$3,"=TF",$A274:$EG274)</f>
        <v>30</v>
      </c>
      <c r="XEG274" s="0"/>
      <c r="XEH274" s="0"/>
      <c r="XEI274" s="0"/>
      <c r="XEJ274" s="0"/>
      <c r="XEK274" s="0"/>
      <c r="XEL274" s="0"/>
      <c r="XEM274" s="0"/>
      <c r="XEN274" s="0"/>
      <c r="XEO274" s="0"/>
      <c r="XEP274" s="0"/>
      <c r="XEQ274" s="0"/>
      <c r="XER274" s="0"/>
      <c r="XES274" s="0"/>
      <c r="XET274" s="0"/>
      <c r="XEU274" s="0"/>
      <c r="XEV274" s="0"/>
      <c r="XEW274" s="0"/>
      <c r="XEX274" s="0"/>
      <c r="XEY274" s="0"/>
      <c r="XEZ274" s="0"/>
      <c r="XFA274" s="0"/>
      <c r="XFB274" s="0"/>
      <c r="XFC274" s="0"/>
      <c r="XFD274" s="70"/>
    </row>
    <row r="275" s="72" customFormat="true" ht="15" hidden="false" customHeight="false" outlineLevel="0" collapsed="false">
      <c r="A275" s="71" t="n">
        <f aca="false">A274+1</f>
        <v>271</v>
      </c>
      <c r="B275" s="72" t="s">
        <v>642</v>
      </c>
      <c r="C275" s="72" t="s">
        <v>809</v>
      </c>
      <c r="D275" s="72" t="s">
        <v>810</v>
      </c>
      <c r="E275" s="72" t="s">
        <v>811</v>
      </c>
      <c r="J275" s="73"/>
      <c r="K275" s="73" t="n">
        <v>10</v>
      </c>
      <c r="L275" s="73"/>
      <c r="M275" s="73" t="n">
        <f aca="false">SUM(J275:L275)</f>
        <v>10</v>
      </c>
      <c r="N275" s="73" t="n">
        <f aca="false">R275+V275+Z275</f>
        <v>6</v>
      </c>
      <c r="O275" s="73" t="n">
        <f aca="false">S275+W275+AA275</f>
        <v>20</v>
      </c>
      <c r="P275" s="73" t="n">
        <f aca="false">T275+X275+AB275</f>
        <v>13</v>
      </c>
      <c r="Q275" s="73" t="n">
        <f aca="false">U275+Y275+AC275</f>
        <v>13</v>
      </c>
      <c r="R275" s="73" t="n">
        <v>4</v>
      </c>
      <c r="S275" s="73" t="n">
        <v>13</v>
      </c>
      <c r="T275" s="73" t="n">
        <v>12</v>
      </c>
      <c r="U275" s="73" t="n">
        <v>12</v>
      </c>
      <c r="V275" s="73" t="n">
        <v>2</v>
      </c>
      <c r="W275" s="73" t="n">
        <v>7</v>
      </c>
      <c r="X275" s="73" t="n">
        <v>1</v>
      </c>
      <c r="Y275" s="73" t="n">
        <v>1</v>
      </c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 t="n">
        <v>2</v>
      </c>
      <c r="AM275" s="73" t="n">
        <v>4</v>
      </c>
      <c r="AN275" s="73" t="n">
        <v>4</v>
      </c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73"/>
      <c r="BN275" s="73"/>
      <c r="BO275" s="73"/>
      <c r="BP275" s="73"/>
      <c r="BQ275" s="73"/>
      <c r="BR275" s="73"/>
      <c r="BS275" s="73"/>
      <c r="BT275" s="73"/>
      <c r="BU275" s="73"/>
      <c r="BV275" s="73"/>
      <c r="BW275" s="73"/>
      <c r="BX275" s="73"/>
      <c r="BY275" s="73"/>
      <c r="BZ275" s="73" t="n">
        <v>1</v>
      </c>
      <c r="CA275" s="73" t="n">
        <v>6</v>
      </c>
      <c r="CB275" s="73" t="n">
        <v>0</v>
      </c>
      <c r="CC275" s="73" t="n">
        <v>0</v>
      </c>
      <c r="CD275" s="73"/>
      <c r="CE275" s="73"/>
      <c r="CF275" s="73"/>
      <c r="CG275" s="73"/>
      <c r="CH275" s="73"/>
      <c r="CI275" s="73"/>
      <c r="CJ275" s="73"/>
      <c r="CK275" s="73"/>
      <c r="CL275" s="73"/>
      <c r="CM275" s="73"/>
      <c r="CN275" s="73"/>
      <c r="CO275" s="73"/>
      <c r="CP275" s="73"/>
      <c r="CQ275" s="73"/>
      <c r="CR275" s="73"/>
      <c r="CS275" s="73"/>
      <c r="CT275" s="73"/>
      <c r="CU275" s="73"/>
      <c r="CV275" s="73"/>
      <c r="CW275" s="73"/>
      <c r="CX275" s="73" t="n">
        <v>2</v>
      </c>
      <c r="CY275" s="73" t="n">
        <v>12</v>
      </c>
      <c r="CZ275" s="73" t="n">
        <v>8</v>
      </c>
      <c r="DA275" s="73" t="n">
        <v>8</v>
      </c>
      <c r="DB275" s="73"/>
      <c r="DC275" s="73"/>
      <c r="DD275" s="73"/>
      <c r="DE275" s="73"/>
      <c r="DF275" s="73"/>
      <c r="DG275" s="73"/>
      <c r="DH275" s="73"/>
      <c r="DI275" s="73"/>
      <c r="DJ275" s="73"/>
      <c r="DK275" s="73"/>
      <c r="DL275" s="73"/>
      <c r="DM275" s="73"/>
      <c r="DN275" s="73"/>
      <c r="DO275" s="73"/>
      <c r="DP275" s="73"/>
      <c r="DQ275" s="73"/>
      <c r="DR275" s="73"/>
      <c r="DS275" s="73"/>
      <c r="DT275" s="73"/>
      <c r="DU275" s="73"/>
      <c r="DV275" s="73" t="n">
        <v>1</v>
      </c>
      <c r="DW275" s="73" t="n">
        <v>5</v>
      </c>
      <c r="DX275" s="73" t="n">
        <v>5</v>
      </c>
      <c r="DY275" s="73" t="n">
        <v>5</v>
      </c>
      <c r="DZ275" s="73"/>
      <c r="EA275" s="73"/>
      <c r="EB275" s="73"/>
      <c r="EC275" s="73"/>
      <c r="ED275" s="73"/>
      <c r="EE275" s="73"/>
      <c r="EF275" s="73"/>
      <c r="EG275" s="73"/>
      <c r="EH275" s="73" t="n">
        <f aca="false">SUM(I275:L275)</f>
        <v>10</v>
      </c>
      <c r="EI275" s="73" t="n">
        <f aca="false">SUMIF($N$3:$EG$3,"=TF",$N275:$EG275)</f>
        <v>26</v>
      </c>
      <c r="EJ275" s="73" t="n">
        <f aca="false">IF($B275=$B276,"",SUMIF($B$5:$B$287,$B275,$EI$5:$EI$287))</f>
        <v>26</v>
      </c>
      <c r="EK275" s="59" t="n">
        <f aca="false">IF(SUMIF($B$5:$B$287,$B275,$EI$5:$EI$287)=0,"", EI275/SUMIF($B$5:$B$287,$B275,$EI$5:$EI$287))</f>
        <v>1</v>
      </c>
      <c r="EL275" s="60" t="n">
        <f aca="false">IF(EH275=0, "", EI275/EH275)</f>
        <v>2.6</v>
      </c>
      <c r="EM275" s="72" t="str">
        <f aca="false">B275</f>
        <v>Tuolumne</v>
      </c>
      <c r="EN275" s="72" t="n">
        <f aca="false">EN274+1</f>
        <v>74</v>
      </c>
      <c r="ER275" s="73" t="n">
        <f aca="false">SUMIF($A$3:$EG$3,"=TN",$A275:$EG275)</f>
        <v>12</v>
      </c>
      <c r="ES275" s="73" t="n">
        <f aca="false">M275</f>
        <v>10</v>
      </c>
      <c r="ET275" s="73" t="n">
        <f aca="false">SUMIF($A$3:$EG$3,"=TE",$A275:$EG275)</f>
        <v>47</v>
      </c>
      <c r="EU275" s="73" t="n">
        <f aca="false">SUMIF($A$3:$EG$3,"=TH",$A275:$EG275)</f>
        <v>30</v>
      </c>
      <c r="EV275" s="73" t="n">
        <f aca="false">SUMIF($A$3:$EG$3,"=TF",$A275:$EG275)</f>
        <v>26</v>
      </c>
      <c r="XEG275" s="0"/>
      <c r="XEH275" s="0"/>
      <c r="XEI275" s="0"/>
      <c r="XEJ275" s="0"/>
      <c r="XEK275" s="0"/>
      <c r="XEL275" s="0"/>
      <c r="XEM275" s="0"/>
      <c r="XEN275" s="0"/>
      <c r="XEO275" s="0"/>
      <c r="XEP275" s="0"/>
      <c r="XEQ275" s="0"/>
      <c r="XER275" s="0"/>
      <c r="XES275" s="0"/>
      <c r="XET275" s="0"/>
      <c r="XEU275" s="0"/>
      <c r="XEV275" s="0"/>
      <c r="XEW275" s="0"/>
      <c r="XEX275" s="0"/>
      <c r="XEY275" s="0"/>
      <c r="XEZ275" s="0"/>
      <c r="XFA275" s="0"/>
      <c r="XFB275" s="0"/>
      <c r="XFC275" s="0"/>
      <c r="XFD275" s="74"/>
    </row>
    <row r="276" s="68" customFormat="true" ht="15" hidden="false" customHeight="false" outlineLevel="0" collapsed="false">
      <c r="A276" s="67" t="n">
        <f aca="false">A275+1</f>
        <v>272</v>
      </c>
      <c r="B276" s="68" t="s">
        <v>233</v>
      </c>
      <c r="C276" s="68" t="s">
        <v>812</v>
      </c>
      <c r="D276" s="68" t="s">
        <v>813</v>
      </c>
      <c r="E276" s="68" t="s">
        <v>814</v>
      </c>
      <c r="J276" s="69"/>
      <c r="K276" s="69" t="n">
        <v>7</v>
      </c>
      <c r="L276" s="69"/>
      <c r="M276" s="69" t="n">
        <f aca="false">SUM(J276:L276)</f>
        <v>7</v>
      </c>
      <c r="N276" s="69" t="n">
        <f aca="false">R276+V276+Z276</f>
        <v>6</v>
      </c>
      <c r="O276" s="69" t="n">
        <f aca="false">S276+W276+AA276</f>
        <v>30</v>
      </c>
      <c r="P276" s="69" t="n">
        <f aca="false">T276+X276+AB276</f>
        <v>29</v>
      </c>
      <c r="Q276" s="69" t="n">
        <f aca="false">U276+Y276+AC276</f>
        <v>23</v>
      </c>
      <c r="R276" s="69" t="n">
        <v>3</v>
      </c>
      <c r="S276" s="69" t="n">
        <v>15</v>
      </c>
      <c r="T276" s="69" t="n">
        <v>15</v>
      </c>
      <c r="U276" s="69" t="n">
        <v>15</v>
      </c>
      <c r="V276" s="69" t="n">
        <v>3</v>
      </c>
      <c r="W276" s="69" t="n">
        <v>15</v>
      </c>
      <c r="X276" s="69" t="n">
        <v>14</v>
      </c>
      <c r="Y276" s="69" t="n">
        <v>8</v>
      </c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 t="n">
        <v>2</v>
      </c>
      <c r="AM276" s="69" t="n">
        <v>9</v>
      </c>
      <c r="AN276" s="69" t="n">
        <v>9</v>
      </c>
      <c r="AO276" s="69" t="n">
        <v>9</v>
      </c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69"/>
      <c r="CB276" s="69"/>
      <c r="CC276" s="69"/>
      <c r="CD276" s="69"/>
      <c r="CE276" s="69"/>
      <c r="CF276" s="69"/>
      <c r="CG276" s="69"/>
      <c r="CH276" s="69"/>
      <c r="CI276" s="69"/>
      <c r="CJ276" s="69"/>
      <c r="CK276" s="69"/>
      <c r="CL276" s="69"/>
      <c r="CM276" s="69"/>
      <c r="CN276" s="69"/>
      <c r="CO276" s="69"/>
      <c r="CP276" s="69"/>
      <c r="CQ276" s="69"/>
      <c r="CR276" s="69"/>
      <c r="CS276" s="69"/>
      <c r="CT276" s="69"/>
      <c r="CU276" s="69"/>
      <c r="CV276" s="69"/>
      <c r="CW276" s="69"/>
      <c r="CX276" s="69" t="n">
        <v>1</v>
      </c>
      <c r="CY276" s="69" t="n">
        <v>7</v>
      </c>
      <c r="CZ276" s="69" t="n">
        <v>7</v>
      </c>
      <c r="DA276" s="69" t="n">
        <v>7</v>
      </c>
      <c r="DB276" s="69"/>
      <c r="DC276" s="69"/>
      <c r="DD276" s="69"/>
      <c r="DE276" s="69"/>
      <c r="DF276" s="69"/>
      <c r="DG276" s="69"/>
      <c r="DH276" s="69"/>
      <c r="DI276" s="69"/>
      <c r="DJ276" s="69"/>
      <c r="DK276" s="69"/>
      <c r="DL276" s="69"/>
      <c r="DM276" s="69"/>
      <c r="DN276" s="69"/>
      <c r="DO276" s="69"/>
      <c r="DP276" s="69"/>
      <c r="DQ276" s="69"/>
      <c r="DR276" s="69"/>
      <c r="DS276" s="69"/>
      <c r="DT276" s="69"/>
      <c r="DU276" s="69"/>
      <c r="DV276" s="69"/>
      <c r="DW276" s="69"/>
      <c r="DX276" s="69"/>
      <c r="DY276" s="69"/>
      <c r="DZ276" s="69"/>
      <c r="EA276" s="69"/>
      <c r="EB276" s="69"/>
      <c r="EC276" s="69"/>
      <c r="ED276" s="69"/>
      <c r="EE276" s="69"/>
      <c r="EF276" s="69"/>
      <c r="EG276" s="69"/>
      <c r="EH276" s="69" t="n">
        <f aca="false">SUM(I276:L276)</f>
        <v>7</v>
      </c>
      <c r="EI276" s="69" t="n">
        <f aca="false">SUMIF($N$3:$EG$3,"=TF",$N276:$EG276)</f>
        <v>39</v>
      </c>
      <c r="EJ276" s="69" t="n">
        <f aca="false">IF($B276=$B277,"",SUMIF($B$5:$B$287,$B276,$EI$5:$EI$287))</f>
        <v>39</v>
      </c>
      <c r="EK276" s="59" t="n">
        <f aca="false">IF(SUMIF($B$5:$B$287,$B276,$EI$5:$EI$287)=0,"", EI276/SUMIF($B$5:$B$287,$B276,$EI$5:$EI$287))</f>
        <v>1</v>
      </c>
      <c r="EL276" s="60" t="n">
        <f aca="false">IF(EH276=0, "", EI276/EH276)</f>
        <v>5.57142857142857</v>
      </c>
      <c r="EM276" s="68" t="str">
        <f aca="false">B276</f>
        <v>Ventura</v>
      </c>
      <c r="EN276" s="68" t="n">
        <f aca="false">EN275+1</f>
        <v>75</v>
      </c>
      <c r="ER276" s="69" t="n">
        <f aca="false">SUMIF($A$3:$EG$3,"=TN",$A276:$EG276)</f>
        <v>9</v>
      </c>
      <c r="ES276" s="69" t="n">
        <f aca="false">M276</f>
        <v>7</v>
      </c>
      <c r="ET276" s="69" t="n">
        <f aca="false">SUMIF($A$3:$EG$3,"=TE",$A276:$EG276)</f>
        <v>46</v>
      </c>
      <c r="EU276" s="69" t="n">
        <f aca="false">SUMIF($A$3:$EG$3,"=TH",$A276:$EG276)</f>
        <v>45</v>
      </c>
      <c r="EV276" s="69" t="n">
        <f aca="false">SUMIF($A$3:$EG$3,"=TF",$A276:$EG276)</f>
        <v>39</v>
      </c>
      <c r="XEG276" s="0"/>
      <c r="XEH276" s="0"/>
      <c r="XEI276" s="0"/>
      <c r="XEJ276" s="0"/>
      <c r="XEK276" s="0"/>
      <c r="XEL276" s="0"/>
      <c r="XEM276" s="0"/>
      <c r="XEN276" s="0"/>
      <c r="XEO276" s="0"/>
      <c r="XEP276" s="0"/>
      <c r="XEQ276" s="0"/>
      <c r="XER276" s="0"/>
      <c r="XES276" s="0"/>
      <c r="XET276" s="0"/>
      <c r="XEU276" s="0"/>
      <c r="XEV276" s="0"/>
      <c r="XEW276" s="0"/>
      <c r="XEX276" s="0"/>
      <c r="XEY276" s="0"/>
      <c r="XEZ276" s="0"/>
      <c r="XFA276" s="0"/>
      <c r="XFB276" s="0"/>
      <c r="XFC276" s="0"/>
      <c r="XFD276" s="70"/>
    </row>
    <row r="277" s="72" customFormat="true" ht="15" hidden="false" customHeight="false" outlineLevel="0" collapsed="false">
      <c r="A277" s="71" t="n">
        <f aca="false">A276+1</f>
        <v>273</v>
      </c>
      <c r="B277" s="72" t="s">
        <v>224</v>
      </c>
      <c r="C277" s="72" t="s">
        <v>815</v>
      </c>
      <c r="D277" s="72" t="s">
        <v>816</v>
      </c>
      <c r="E277" s="72" t="s">
        <v>817</v>
      </c>
      <c r="F277" s="72" t="s">
        <v>818</v>
      </c>
      <c r="G277" s="72" t="s">
        <v>819</v>
      </c>
      <c r="H277" s="72" t="s">
        <v>799</v>
      </c>
      <c r="I277" s="72" t="s">
        <v>800</v>
      </c>
      <c r="J277" s="73"/>
      <c r="K277" s="73" t="n">
        <v>19</v>
      </c>
      <c r="L277" s="73"/>
      <c r="M277" s="73" t="n">
        <f aca="false">SUM(J277:L277)</f>
        <v>19</v>
      </c>
      <c r="N277" s="73" t="n">
        <f aca="false">R277+V277+Z277</f>
        <v>26</v>
      </c>
      <c r="O277" s="73" t="n">
        <f aca="false">S277+W277+AA277</f>
        <v>136</v>
      </c>
      <c r="P277" s="73" t="n">
        <f aca="false">T277+X277+AB277</f>
        <v>93</v>
      </c>
      <c r="Q277" s="73" t="n">
        <f aca="false">U277+Y277+AC277</f>
        <v>87</v>
      </c>
      <c r="R277" s="73" t="n">
        <v>14</v>
      </c>
      <c r="S277" s="73" t="n">
        <v>71</v>
      </c>
      <c r="T277" s="73" t="n">
        <v>42</v>
      </c>
      <c r="U277" s="73" t="n">
        <v>37</v>
      </c>
      <c r="V277" s="73" t="n">
        <v>10</v>
      </c>
      <c r="W277" s="73" t="n">
        <v>55</v>
      </c>
      <c r="X277" s="73" t="n">
        <v>48</v>
      </c>
      <c r="Y277" s="73" t="n">
        <v>47</v>
      </c>
      <c r="Z277" s="73" t="n">
        <v>2</v>
      </c>
      <c r="AA277" s="73" t="n">
        <v>10</v>
      </c>
      <c r="AB277" s="73" t="n">
        <v>3</v>
      </c>
      <c r="AC277" s="73" t="n">
        <v>3</v>
      </c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  <c r="BG277" s="73"/>
      <c r="BH277" s="73"/>
      <c r="BI277" s="73"/>
      <c r="BJ277" s="73"/>
      <c r="BK277" s="73"/>
      <c r="BL277" s="73"/>
      <c r="BM277" s="73"/>
      <c r="BN277" s="73"/>
      <c r="BO277" s="73"/>
      <c r="BP277" s="73"/>
      <c r="BQ277" s="73"/>
      <c r="BR277" s="73"/>
      <c r="BS277" s="73"/>
      <c r="BT277" s="73"/>
      <c r="BU277" s="73"/>
      <c r="BV277" s="73"/>
      <c r="BW277" s="73"/>
      <c r="BX277" s="73"/>
      <c r="BY277" s="73"/>
      <c r="BZ277" s="73"/>
      <c r="CA277" s="73"/>
      <c r="CB277" s="73"/>
      <c r="CC277" s="73"/>
      <c r="CD277" s="73"/>
      <c r="CE277" s="73"/>
      <c r="CF277" s="73"/>
      <c r="CG277" s="73"/>
      <c r="CH277" s="73"/>
      <c r="CI277" s="73"/>
      <c r="CJ277" s="73"/>
      <c r="CK277" s="73"/>
      <c r="CL277" s="73"/>
      <c r="CM277" s="73"/>
      <c r="CN277" s="73"/>
      <c r="CO277" s="73"/>
      <c r="CP277" s="73"/>
      <c r="CQ277" s="73"/>
      <c r="CR277" s="73"/>
      <c r="CS277" s="73"/>
      <c r="CT277" s="73"/>
      <c r="CU277" s="73"/>
      <c r="CV277" s="73"/>
      <c r="CW277" s="73"/>
      <c r="CX277" s="73"/>
      <c r="CY277" s="73"/>
      <c r="CZ277" s="73"/>
      <c r="DA277" s="73"/>
      <c r="DB277" s="73"/>
      <c r="DC277" s="73"/>
      <c r="DD277" s="73"/>
      <c r="DE277" s="73"/>
      <c r="DF277" s="73"/>
      <c r="DG277" s="73"/>
      <c r="DH277" s="73"/>
      <c r="DI277" s="73"/>
      <c r="DJ277" s="73"/>
      <c r="DK277" s="73"/>
      <c r="DL277" s="73"/>
      <c r="DM277" s="73"/>
      <c r="DN277" s="73" t="n">
        <v>6</v>
      </c>
      <c r="DO277" s="73" t="n">
        <v>32</v>
      </c>
      <c r="DP277" s="73" t="n">
        <v>29</v>
      </c>
      <c r="DQ277" s="73" t="n">
        <v>26</v>
      </c>
      <c r="DR277" s="73"/>
      <c r="DS277" s="73"/>
      <c r="DT277" s="73"/>
      <c r="DU277" s="73"/>
      <c r="DV277" s="73"/>
      <c r="DW277" s="73"/>
      <c r="DX277" s="73"/>
      <c r="DY277" s="73"/>
      <c r="DZ277" s="73"/>
      <c r="EA277" s="73"/>
      <c r="EB277" s="73"/>
      <c r="EC277" s="73"/>
      <c r="ED277" s="73"/>
      <c r="EE277" s="73"/>
      <c r="EF277" s="73"/>
      <c r="EG277" s="73"/>
      <c r="EH277" s="73" t="n">
        <f aca="false">SUM(I277:L277)</f>
        <v>19</v>
      </c>
      <c r="EI277" s="73" t="n">
        <f aca="false">SUMIF($N$3:$EG$3,"=TF",$N277:$EG277)</f>
        <v>113</v>
      </c>
      <c r="EJ277" s="73" t="str">
        <f aca="false">IF($B277=$B278,"",SUMIF($B$5:$B$287,$B277,$EI$5:$EI$287))</f>
        <v/>
      </c>
      <c r="EK277" s="59" t="n">
        <f aca="false">IF(SUMIF($B$5:$B$287,$B277,$EI$5:$EI$287)=0,"", EI277/SUMIF($B$5:$B$287,$B277,$EI$5:$EI$287))</f>
        <v>0.122030237580994</v>
      </c>
      <c r="EL277" s="60" t="n">
        <f aca="false">IF(EH277=0, "", EI277/EH277)</f>
        <v>5.94736842105263</v>
      </c>
      <c r="EM277" s="72" t="str">
        <f aca="false">B277</f>
        <v>Yolo</v>
      </c>
      <c r="EN277" s="72" t="n">
        <f aca="false">EN276+1</f>
        <v>76</v>
      </c>
      <c r="EP277" s="72" t="s">
        <v>820</v>
      </c>
      <c r="ER277" s="73" t="n">
        <f aca="false">SUMIF($A$3:$EG$3,"=TN",$A277:$EG277)</f>
        <v>32</v>
      </c>
      <c r="ES277" s="73" t="n">
        <f aca="false">M277</f>
        <v>19</v>
      </c>
      <c r="ET277" s="73" t="n">
        <f aca="false">SUMIF($A$3:$EG$3,"=TE",$A277:$EG277)</f>
        <v>168</v>
      </c>
      <c r="EU277" s="73" t="n">
        <f aca="false">SUMIF($A$3:$EG$3,"=TH",$A277:$EG277)</f>
        <v>122</v>
      </c>
      <c r="EV277" s="73" t="n">
        <f aca="false">SUMIF($A$3:$EG$3,"=TF",$A277:$EG277)</f>
        <v>113</v>
      </c>
      <c r="XEG277" s="0"/>
      <c r="XEH277" s="0"/>
      <c r="XEI277" s="0"/>
      <c r="XEJ277" s="0"/>
      <c r="XEK277" s="0"/>
      <c r="XEL277" s="0"/>
      <c r="XEM277" s="0"/>
      <c r="XEN277" s="0"/>
      <c r="XEO277" s="0"/>
      <c r="XEP277" s="0"/>
      <c r="XEQ277" s="0"/>
      <c r="XER277" s="0"/>
      <c r="XES277" s="0"/>
      <c r="XET277" s="0"/>
      <c r="XEU277" s="0"/>
      <c r="XEV277" s="0"/>
      <c r="XEW277" s="0"/>
      <c r="XEX277" s="0"/>
      <c r="XEY277" s="0"/>
      <c r="XEZ277" s="0"/>
      <c r="XFA277" s="0"/>
      <c r="XFB277" s="0"/>
      <c r="XFC277" s="0"/>
      <c r="XFD277" s="74"/>
    </row>
    <row r="278" s="68" customFormat="true" ht="15" hidden="false" customHeight="false" outlineLevel="0" collapsed="false">
      <c r="A278" s="67" t="n">
        <f aca="false">A277+1</f>
        <v>274</v>
      </c>
      <c r="B278" s="68" t="s">
        <v>224</v>
      </c>
      <c r="C278" s="68" t="s">
        <v>821</v>
      </c>
      <c r="D278" s="68" t="s">
        <v>822</v>
      </c>
      <c r="E278" s="68" t="s">
        <v>823</v>
      </c>
      <c r="F278" s="68" t="s">
        <v>799</v>
      </c>
      <c r="G278" s="68" t="s">
        <v>800</v>
      </c>
      <c r="J278" s="69"/>
      <c r="K278" s="69" t="n">
        <v>17</v>
      </c>
      <c r="L278" s="69"/>
      <c r="M278" s="69" t="n">
        <f aca="false">SUM(J278:L278)</f>
        <v>17</v>
      </c>
      <c r="N278" s="69" t="n">
        <f aca="false">R278+V278+Z278</f>
        <v>5</v>
      </c>
      <c r="O278" s="69" t="n">
        <f aca="false">S278+W278+AA278</f>
        <v>25</v>
      </c>
      <c r="P278" s="69" t="n">
        <f aca="false">T278+X278+AB278</f>
        <v>9</v>
      </c>
      <c r="Q278" s="69" t="n">
        <f aca="false">U278+Y278+AC278</f>
        <v>9</v>
      </c>
      <c r="R278" s="69" t="n">
        <v>5</v>
      </c>
      <c r="S278" s="69" t="n">
        <v>25</v>
      </c>
      <c r="T278" s="69" t="n">
        <v>9</v>
      </c>
      <c r="U278" s="69" t="n">
        <v>9</v>
      </c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69"/>
      <c r="CB278" s="69"/>
      <c r="CC278" s="69"/>
      <c r="CD278" s="69"/>
      <c r="CE278" s="69"/>
      <c r="CF278" s="69"/>
      <c r="CG278" s="69"/>
      <c r="CH278" s="69"/>
      <c r="CI278" s="69"/>
      <c r="CJ278" s="69"/>
      <c r="CK278" s="69"/>
      <c r="CL278" s="69"/>
      <c r="CM278" s="69"/>
      <c r="CN278" s="69"/>
      <c r="CO278" s="69"/>
      <c r="CP278" s="69"/>
      <c r="CQ278" s="69"/>
      <c r="CR278" s="69"/>
      <c r="CS278" s="69"/>
      <c r="CT278" s="69"/>
      <c r="CU278" s="69"/>
      <c r="CV278" s="69"/>
      <c r="CW278" s="69"/>
      <c r="CX278" s="69"/>
      <c r="CY278" s="69"/>
      <c r="CZ278" s="69"/>
      <c r="DA278" s="69"/>
      <c r="DB278" s="69"/>
      <c r="DC278" s="69"/>
      <c r="DD278" s="69"/>
      <c r="DE278" s="69"/>
      <c r="DF278" s="69"/>
      <c r="DG278" s="69"/>
      <c r="DH278" s="69"/>
      <c r="DI278" s="69"/>
      <c r="DJ278" s="69"/>
      <c r="DK278" s="69"/>
      <c r="DL278" s="69"/>
      <c r="DM278" s="69"/>
      <c r="DN278" s="69" t="n">
        <v>8</v>
      </c>
      <c r="DO278" s="69" t="n">
        <v>41</v>
      </c>
      <c r="DP278" s="69" t="n">
        <v>31</v>
      </c>
      <c r="DQ278" s="69" t="n">
        <v>20</v>
      </c>
      <c r="DR278" s="69"/>
      <c r="DS278" s="69"/>
      <c r="DT278" s="69"/>
      <c r="DU278" s="69"/>
      <c r="DV278" s="69"/>
      <c r="DW278" s="69"/>
      <c r="DX278" s="69"/>
      <c r="DY278" s="69"/>
      <c r="DZ278" s="69"/>
      <c r="EA278" s="69"/>
      <c r="EB278" s="69"/>
      <c r="EC278" s="69"/>
      <c r="ED278" s="69"/>
      <c r="EE278" s="69"/>
      <c r="EF278" s="69"/>
      <c r="EG278" s="69"/>
      <c r="EH278" s="69" t="n">
        <f aca="false">SUM(I278:L278)</f>
        <v>17</v>
      </c>
      <c r="EI278" s="69" t="n">
        <f aca="false">SUMIF($N$3:$EG$3,"=TF",$N278:$EG278)</f>
        <v>29</v>
      </c>
      <c r="EJ278" s="69" t="str">
        <f aca="false">IF($B278=$B279,"",SUMIF($B$5:$B$287,$B278,$EI$5:$EI$287))</f>
        <v/>
      </c>
      <c r="EK278" s="59" t="n">
        <f aca="false">IF(SUMIF($B$5:$B$287,$B278,$EI$5:$EI$287)=0,"", EI278/SUMIF($B$5:$B$287,$B278,$EI$5:$EI$287))</f>
        <v>0.031317494600432</v>
      </c>
      <c r="EL278" s="60" t="n">
        <f aca="false">IF(EH278=0, "", EI278/EH278)</f>
        <v>1.70588235294118</v>
      </c>
      <c r="EM278" s="68" t="str">
        <f aca="false">B278</f>
        <v>Yolo</v>
      </c>
      <c r="EN278" s="68" t="n">
        <f aca="false">EN277+1</f>
        <v>77</v>
      </c>
      <c r="EP278" s="68" t="s">
        <v>824</v>
      </c>
      <c r="ER278" s="69" t="n">
        <f aca="false">SUMIF($A$3:$EG$3,"=TN",$A278:$EG278)</f>
        <v>13</v>
      </c>
      <c r="ES278" s="69" t="n">
        <f aca="false">M278</f>
        <v>17</v>
      </c>
      <c r="ET278" s="69" t="n">
        <f aca="false">SUMIF($A$3:$EG$3,"=TE",$A278:$EG278)</f>
        <v>66</v>
      </c>
      <c r="EU278" s="69" t="n">
        <f aca="false">SUMIF($A$3:$EG$3,"=TH",$A278:$EG278)</f>
        <v>40</v>
      </c>
      <c r="EV278" s="69" t="n">
        <f aca="false">SUMIF($A$3:$EG$3,"=TF",$A278:$EG278)</f>
        <v>29</v>
      </c>
      <c r="XEG278" s="0"/>
      <c r="XEH278" s="0"/>
      <c r="XEI278" s="0"/>
      <c r="XEJ278" s="0"/>
      <c r="XEK278" s="0"/>
      <c r="XEL278" s="0"/>
      <c r="XEM278" s="0"/>
      <c r="XEN278" s="0"/>
      <c r="XEO278" s="0"/>
      <c r="XEP278" s="0"/>
      <c r="XEQ278" s="0"/>
      <c r="XER278" s="0"/>
      <c r="XES278" s="0"/>
      <c r="XET278" s="0"/>
      <c r="XEU278" s="0"/>
      <c r="XEV278" s="0"/>
      <c r="XEW278" s="0"/>
      <c r="XEX278" s="0"/>
      <c r="XEY278" s="0"/>
      <c r="XEZ278" s="0"/>
      <c r="XFA278" s="0"/>
      <c r="XFB278" s="0"/>
      <c r="XFC278" s="0"/>
      <c r="XFD278" s="70"/>
    </row>
    <row r="279" s="72" customFormat="true" ht="15" hidden="false" customHeight="false" outlineLevel="0" collapsed="false">
      <c r="A279" s="71" t="n">
        <v>275</v>
      </c>
      <c r="B279" s="72" t="s">
        <v>224</v>
      </c>
      <c r="C279" s="72" t="s">
        <v>825</v>
      </c>
      <c r="D279" s="72" t="s">
        <v>826</v>
      </c>
      <c r="E279" s="72" t="s">
        <v>827</v>
      </c>
      <c r="F279" s="72" t="s">
        <v>799</v>
      </c>
      <c r="G279" s="72" t="s">
        <v>800</v>
      </c>
      <c r="J279" s="73"/>
      <c r="K279" s="73" t="n">
        <v>5</v>
      </c>
      <c r="L279" s="73"/>
      <c r="M279" s="73" t="n">
        <f aca="false">SUM(J279:L279)</f>
        <v>5</v>
      </c>
      <c r="N279" s="73" t="n">
        <f aca="false">R279+V279+Z279</f>
        <v>2</v>
      </c>
      <c r="O279" s="73" t="n">
        <f aca="false">S279+W279+AA279</f>
        <v>10</v>
      </c>
      <c r="P279" s="73" t="n">
        <f aca="false">T279+X279+AB279</f>
        <v>9</v>
      </c>
      <c r="Q279" s="73" t="n">
        <f aca="false">U279+Y279+AC279</f>
        <v>3</v>
      </c>
      <c r="R279" s="73" t="n">
        <v>2</v>
      </c>
      <c r="S279" s="73" t="n">
        <v>10</v>
      </c>
      <c r="T279" s="73" t="n">
        <v>9</v>
      </c>
      <c r="U279" s="73" t="n">
        <v>3</v>
      </c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73"/>
      <c r="BN279" s="73"/>
      <c r="BO279" s="73"/>
      <c r="BP279" s="73"/>
      <c r="BQ279" s="73"/>
      <c r="BR279" s="73"/>
      <c r="BS279" s="73"/>
      <c r="BT279" s="73"/>
      <c r="BU279" s="73"/>
      <c r="BV279" s="73"/>
      <c r="BW279" s="73"/>
      <c r="BX279" s="73"/>
      <c r="BY279" s="73"/>
      <c r="BZ279" s="73"/>
      <c r="CA279" s="73"/>
      <c r="CB279" s="73"/>
      <c r="CC279" s="73"/>
      <c r="CD279" s="73"/>
      <c r="CE279" s="73"/>
      <c r="CF279" s="73"/>
      <c r="CG279" s="73"/>
      <c r="CH279" s="73"/>
      <c r="CI279" s="73"/>
      <c r="CJ279" s="73"/>
      <c r="CK279" s="73"/>
      <c r="CL279" s="73"/>
      <c r="CM279" s="73"/>
      <c r="CN279" s="73"/>
      <c r="CO279" s="73"/>
      <c r="CP279" s="73"/>
      <c r="CQ279" s="73"/>
      <c r="CR279" s="73"/>
      <c r="CS279" s="73"/>
      <c r="CT279" s="73"/>
      <c r="CU279" s="73"/>
      <c r="CV279" s="73"/>
      <c r="CW279" s="73"/>
      <c r="CX279" s="73"/>
      <c r="CY279" s="73"/>
      <c r="CZ279" s="73"/>
      <c r="DA279" s="73"/>
      <c r="DB279" s="73"/>
      <c r="DC279" s="73"/>
      <c r="DD279" s="73"/>
      <c r="DE279" s="73"/>
      <c r="DF279" s="73"/>
      <c r="DG279" s="73"/>
      <c r="DH279" s="73"/>
      <c r="DI279" s="73"/>
      <c r="DJ279" s="73"/>
      <c r="DK279" s="73"/>
      <c r="DL279" s="73"/>
      <c r="DM279" s="73"/>
      <c r="DN279" s="73" t="n">
        <v>6</v>
      </c>
      <c r="DO279" s="73" t="n">
        <v>37</v>
      </c>
      <c r="DP279" s="73" t="n">
        <v>25</v>
      </c>
      <c r="DQ279" s="73" t="n">
        <v>24</v>
      </c>
      <c r="DR279" s="73"/>
      <c r="DS279" s="73"/>
      <c r="DT279" s="73"/>
      <c r="DU279" s="73"/>
      <c r="DV279" s="73"/>
      <c r="DW279" s="73"/>
      <c r="DX279" s="73"/>
      <c r="DY279" s="73"/>
      <c r="DZ279" s="73"/>
      <c r="EA279" s="73"/>
      <c r="EB279" s="73"/>
      <c r="EC279" s="73"/>
      <c r="ED279" s="73"/>
      <c r="EE279" s="73"/>
      <c r="EF279" s="73"/>
      <c r="EG279" s="73"/>
      <c r="EH279" s="73" t="n">
        <f aca="false">SUM(I279:L279)</f>
        <v>5</v>
      </c>
      <c r="EI279" s="73" t="n">
        <f aca="false">SUMIF($N$3:$EG$3,"=TF",$N279:$EG279)</f>
        <v>27</v>
      </c>
      <c r="EJ279" s="73" t="str">
        <f aca="false">IF($B279=$B280,"",SUMIF($B$5:$B$287,$B279,$EI$5:$EI$287))</f>
        <v/>
      </c>
      <c r="EK279" s="59" t="n">
        <f aca="false">IF(SUMIF($B$5:$B$287,$B279,$EI$5:$EI$287)=0,"", EI279/SUMIF($B$5:$B$287,$B279,$EI$5:$EI$287))</f>
        <v>0.0291576673866091</v>
      </c>
      <c r="EL279" s="60" t="n">
        <f aca="false">IF(EH279=0, "", EI279/EH279)</f>
        <v>5.4</v>
      </c>
      <c r="EM279" s="72" t="str">
        <f aca="false">B279</f>
        <v>Yolo</v>
      </c>
      <c r="EN279" s="72" t="n">
        <f aca="false">EN278+1</f>
        <v>78</v>
      </c>
      <c r="EP279" s="72" t="s">
        <v>707</v>
      </c>
      <c r="ER279" s="73" t="n">
        <f aca="false">SUMIF($A$3:$EG$3,"=TN",$A279:$EG279)</f>
        <v>8</v>
      </c>
      <c r="ES279" s="73" t="n">
        <f aca="false">M279</f>
        <v>5</v>
      </c>
      <c r="ET279" s="73" t="n">
        <f aca="false">SUMIF($A$3:$EG$3,"=TE",$A279:$EG279)</f>
        <v>47</v>
      </c>
      <c r="EU279" s="73" t="n">
        <f aca="false">SUMIF($A$3:$EG$3,"=TH",$A279:$EG279)</f>
        <v>34</v>
      </c>
      <c r="EV279" s="73" t="n">
        <f aca="false">SUMIF($A$3:$EG$3,"=TF",$A279:$EG279)</f>
        <v>27</v>
      </c>
      <c r="XEG279" s="0"/>
      <c r="XEH279" s="0"/>
      <c r="XEI279" s="0"/>
      <c r="XEJ279" s="0"/>
      <c r="XEK279" s="0"/>
      <c r="XEL279" s="0"/>
      <c r="XEM279" s="0"/>
      <c r="XEN279" s="0"/>
      <c r="XEO279" s="0"/>
      <c r="XEP279" s="0"/>
      <c r="XEQ279" s="0"/>
      <c r="XER279" s="0"/>
      <c r="XES279" s="0"/>
      <c r="XET279" s="0"/>
      <c r="XEU279" s="0"/>
      <c r="XEV279" s="0"/>
      <c r="XEW279" s="0"/>
      <c r="XEX279" s="0"/>
      <c r="XEY279" s="0"/>
      <c r="XEZ279" s="0"/>
      <c r="XFA279" s="0"/>
      <c r="XFB279" s="0"/>
      <c r="XFC279" s="0"/>
      <c r="XFD279" s="74"/>
    </row>
    <row r="280" s="68" customFormat="true" ht="15" hidden="false" customHeight="false" outlineLevel="0" collapsed="false">
      <c r="A280" s="67" t="n">
        <f aca="false">A279+1</f>
        <v>276</v>
      </c>
      <c r="B280" s="68" t="s">
        <v>224</v>
      </c>
      <c r="C280" s="68" t="s">
        <v>828</v>
      </c>
      <c r="D280" s="68" t="s">
        <v>799</v>
      </c>
      <c r="E280" s="68" t="s">
        <v>800</v>
      </c>
      <c r="J280" s="69"/>
      <c r="K280" s="69" t="n">
        <v>20</v>
      </c>
      <c r="L280" s="69"/>
      <c r="M280" s="69" t="n">
        <f aca="false">SUM(J280:L280)</f>
        <v>20</v>
      </c>
      <c r="N280" s="69" t="n">
        <f aca="false">R280+V280+Z280</f>
        <v>5</v>
      </c>
      <c r="O280" s="69" t="n">
        <f aca="false">S280+W280+AA280</f>
        <v>23</v>
      </c>
      <c r="P280" s="69" t="n">
        <f aca="false">T280+X280+AB280</f>
        <v>22</v>
      </c>
      <c r="Q280" s="69" t="n">
        <f aca="false">U280+Y280+AC280</f>
        <v>22</v>
      </c>
      <c r="R280" s="69" t="n">
        <v>4</v>
      </c>
      <c r="S280" s="69" t="n">
        <v>19</v>
      </c>
      <c r="T280" s="69" t="n">
        <v>18</v>
      </c>
      <c r="U280" s="69" t="n">
        <v>18</v>
      </c>
      <c r="V280" s="69" t="n">
        <v>1</v>
      </c>
      <c r="W280" s="69" t="n">
        <v>4</v>
      </c>
      <c r="X280" s="69" t="n">
        <v>4</v>
      </c>
      <c r="Y280" s="69" t="n">
        <v>4</v>
      </c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69"/>
      <c r="CB280" s="69"/>
      <c r="CC280" s="69"/>
      <c r="CD280" s="69"/>
      <c r="CE280" s="69"/>
      <c r="CF280" s="69"/>
      <c r="CG280" s="69"/>
      <c r="CH280" s="69"/>
      <c r="CI280" s="69"/>
      <c r="CJ280" s="69"/>
      <c r="CK280" s="69"/>
      <c r="CL280" s="69"/>
      <c r="CM280" s="69"/>
      <c r="CN280" s="69"/>
      <c r="CO280" s="69"/>
      <c r="CP280" s="69"/>
      <c r="CQ280" s="69"/>
      <c r="CR280" s="69"/>
      <c r="CS280" s="69"/>
      <c r="CT280" s="69"/>
      <c r="CU280" s="69"/>
      <c r="CV280" s="69"/>
      <c r="CW280" s="69"/>
      <c r="CX280" s="69"/>
      <c r="CY280" s="69"/>
      <c r="CZ280" s="69"/>
      <c r="DA280" s="69"/>
      <c r="DB280" s="69"/>
      <c r="DC280" s="69"/>
      <c r="DD280" s="69"/>
      <c r="DE280" s="69"/>
      <c r="DF280" s="69"/>
      <c r="DG280" s="69"/>
      <c r="DH280" s="69"/>
      <c r="DI280" s="69"/>
      <c r="DJ280" s="69"/>
      <c r="DK280" s="69"/>
      <c r="DL280" s="69"/>
      <c r="DM280" s="69"/>
      <c r="DN280" s="69" t="n">
        <v>20</v>
      </c>
      <c r="DO280" s="69" t="n">
        <v>107</v>
      </c>
      <c r="DP280" s="69" t="n">
        <v>89</v>
      </c>
      <c r="DQ280" s="69" t="n">
        <v>81</v>
      </c>
      <c r="DR280" s="69"/>
      <c r="DS280" s="69"/>
      <c r="DT280" s="69"/>
      <c r="DU280" s="69"/>
      <c r="DV280" s="69"/>
      <c r="DW280" s="69"/>
      <c r="DX280" s="69"/>
      <c r="DY280" s="69"/>
      <c r="DZ280" s="69"/>
      <c r="EA280" s="69"/>
      <c r="EB280" s="69"/>
      <c r="EC280" s="69"/>
      <c r="ED280" s="69"/>
      <c r="EE280" s="69"/>
      <c r="EF280" s="69"/>
      <c r="EG280" s="69"/>
      <c r="EH280" s="69" t="n">
        <f aca="false">SUM(I280:L280)</f>
        <v>20</v>
      </c>
      <c r="EI280" s="69" t="n">
        <f aca="false">SUMIF($N$3:$EG$3,"=TF",$N280:$EG280)</f>
        <v>103</v>
      </c>
      <c r="EJ280" s="69" t="str">
        <f aca="false">IF($B280=$B281,"",SUMIF($B$5:$B$287,$B280,$EI$5:$EI$287))</f>
        <v/>
      </c>
      <c r="EK280" s="59" t="n">
        <f aca="false">IF(SUMIF($B$5:$B$287,$B280,$EI$5:$EI$287)=0,"", EI280/SUMIF($B$5:$B$287,$B280,$EI$5:$EI$287))</f>
        <v>0.111231101511879</v>
      </c>
      <c r="EL280" s="60" t="n">
        <f aca="false">IF(EH280=0, "", EI280/EH280)</f>
        <v>5.15</v>
      </c>
      <c r="EM280" s="68" t="str">
        <f aca="false">B280</f>
        <v>Yolo</v>
      </c>
      <c r="EN280" s="68" t="n">
        <f aca="false">EN279+1</f>
        <v>79</v>
      </c>
      <c r="EP280" s="68" t="s">
        <v>829</v>
      </c>
      <c r="ER280" s="69" t="n">
        <f aca="false">SUMIF($A$3:$EG$3,"=TN",$A280:$EG280)</f>
        <v>25</v>
      </c>
      <c r="ES280" s="69" t="n">
        <f aca="false">M280</f>
        <v>20</v>
      </c>
      <c r="ET280" s="69" t="n">
        <f aca="false">SUMIF($A$3:$EG$3,"=TE",$A280:$EG280)</f>
        <v>130</v>
      </c>
      <c r="EU280" s="69" t="n">
        <f aca="false">SUMIF($A$3:$EG$3,"=TH",$A280:$EG280)</f>
        <v>111</v>
      </c>
      <c r="EV280" s="69" t="n">
        <f aca="false">SUMIF($A$3:$EG$3,"=TF",$A280:$EG280)</f>
        <v>103</v>
      </c>
      <c r="XEG280" s="0"/>
      <c r="XEH280" s="0"/>
      <c r="XEI280" s="0"/>
      <c r="XEJ280" s="0"/>
      <c r="XEK280" s="0"/>
      <c r="XEL280" s="0"/>
      <c r="XEM280" s="0"/>
      <c r="XEN280" s="0"/>
      <c r="XEO280" s="0"/>
      <c r="XEP280" s="0"/>
      <c r="XEQ280" s="0"/>
      <c r="XER280" s="0"/>
      <c r="XES280" s="0"/>
      <c r="XET280" s="0"/>
      <c r="XEU280" s="0"/>
      <c r="XEV280" s="0"/>
      <c r="XEW280" s="0"/>
      <c r="XEX280" s="0"/>
      <c r="XEY280" s="0"/>
      <c r="XEZ280" s="0"/>
      <c r="XFA280" s="0"/>
      <c r="XFB280" s="0"/>
      <c r="XFC280" s="0"/>
      <c r="XFD280" s="70"/>
    </row>
    <row r="281" s="72" customFormat="true" ht="15" hidden="false" customHeight="false" outlineLevel="0" collapsed="false">
      <c r="A281" s="71" t="n">
        <f aca="false">A280+1</f>
        <v>277</v>
      </c>
      <c r="B281" s="72" t="s">
        <v>224</v>
      </c>
      <c r="C281" s="72" t="s">
        <v>830</v>
      </c>
      <c r="D281" s="72" t="s">
        <v>799</v>
      </c>
      <c r="E281" s="72" t="s">
        <v>800</v>
      </c>
      <c r="J281" s="73"/>
      <c r="K281" s="73" t="n">
        <v>17</v>
      </c>
      <c r="L281" s="73"/>
      <c r="M281" s="73" t="n">
        <f aca="false">SUM(J281:L281)</f>
        <v>17</v>
      </c>
      <c r="N281" s="73" t="n">
        <f aca="false">R281+V281+Z281</f>
        <v>0</v>
      </c>
      <c r="O281" s="73" t="n">
        <f aca="false">S281+W281+AA281</f>
        <v>0</v>
      </c>
      <c r="P281" s="73" t="n">
        <f aca="false">T281+X281+AB281</f>
        <v>0</v>
      </c>
      <c r="Q281" s="73" t="n">
        <f aca="false">U281+Y281+AC281</f>
        <v>0</v>
      </c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  <c r="BG281" s="73"/>
      <c r="BH281" s="73"/>
      <c r="BI281" s="73"/>
      <c r="BJ281" s="73"/>
      <c r="BK281" s="73"/>
      <c r="BL281" s="73"/>
      <c r="BM281" s="73"/>
      <c r="BN281" s="73"/>
      <c r="BO281" s="73"/>
      <c r="BP281" s="73"/>
      <c r="BQ281" s="73"/>
      <c r="BR281" s="73"/>
      <c r="BS281" s="73"/>
      <c r="BT281" s="73"/>
      <c r="BU281" s="73"/>
      <c r="BV281" s="73"/>
      <c r="BW281" s="73"/>
      <c r="BX281" s="73"/>
      <c r="BY281" s="73"/>
      <c r="BZ281" s="73"/>
      <c r="CA281" s="73"/>
      <c r="CB281" s="73"/>
      <c r="CC281" s="73"/>
      <c r="CD281" s="73"/>
      <c r="CE281" s="73"/>
      <c r="CF281" s="73"/>
      <c r="CG281" s="73"/>
      <c r="CH281" s="73"/>
      <c r="CI281" s="73"/>
      <c r="CJ281" s="73"/>
      <c r="CK281" s="73"/>
      <c r="CL281" s="73"/>
      <c r="CM281" s="73"/>
      <c r="CN281" s="73"/>
      <c r="CO281" s="73"/>
      <c r="CP281" s="73"/>
      <c r="CQ281" s="73"/>
      <c r="CR281" s="73"/>
      <c r="CS281" s="73"/>
      <c r="CT281" s="73"/>
      <c r="CU281" s="73"/>
      <c r="CV281" s="73"/>
      <c r="CW281" s="73"/>
      <c r="CX281" s="73"/>
      <c r="CY281" s="73"/>
      <c r="CZ281" s="73"/>
      <c r="DA281" s="73"/>
      <c r="DB281" s="73"/>
      <c r="DC281" s="73"/>
      <c r="DD281" s="73"/>
      <c r="DE281" s="73"/>
      <c r="DF281" s="73"/>
      <c r="DG281" s="73"/>
      <c r="DH281" s="73"/>
      <c r="DI281" s="73"/>
      <c r="DJ281" s="73"/>
      <c r="DK281" s="73"/>
      <c r="DL281" s="73"/>
      <c r="DM281" s="73"/>
      <c r="DN281" s="73" t="n">
        <v>28</v>
      </c>
      <c r="DO281" s="73" t="n">
        <v>155</v>
      </c>
      <c r="DP281" s="73" t="n">
        <v>121</v>
      </c>
      <c r="DQ281" s="73" t="n">
        <v>112</v>
      </c>
      <c r="DR281" s="73"/>
      <c r="DS281" s="73"/>
      <c r="DT281" s="73"/>
      <c r="DU281" s="73"/>
      <c r="DV281" s="73"/>
      <c r="DW281" s="73"/>
      <c r="DX281" s="73"/>
      <c r="DY281" s="73"/>
      <c r="DZ281" s="73"/>
      <c r="EA281" s="73"/>
      <c r="EB281" s="73"/>
      <c r="EC281" s="73"/>
      <c r="ED281" s="73"/>
      <c r="EE281" s="73"/>
      <c r="EF281" s="73"/>
      <c r="EG281" s="73"/>
      <c r="EH281" s="73" t="n">
        <f aca="false">SUM(I281:L281)</f>
        <v>17</v>
      </c>
      <c r="EI281" s="73" t="n">
        <f aca="false">SUMIF($N$3:$EG$3,"=TF",$N281:$EG281)</f>
        <v>112</v>
      </c>
      <c r="EJ281" s="73" t="str">
        <f aca="false">IF($B281=$B282,"",SUMIF($B$5:$B$287,$B281,$EI$5:$EI$287))</f>
        <v/>
      </c>
      <c r="EK281" s="59" t="n">
        <f aca="false">IF(SUMIF($B$5:$B$287,$B281,$EI$5:$EI$287)=0,"", EI281/SUMIF($B$5:$B$287,$B281,$EI$5:$EI$287))</f>
        <v>0.120950323974082</v>
      </c>
      <c r="EL281" s="60" t="n">
        <f aca="false">IF(EH281=0, "", EI281/EH281)</f>
        <v>6.58823529411765</v>
      </c>
      <c r="EM281" s="72" t="str">
        <f aca="false">B281</f>
        <v>Yolo</v>
      </c>
      <c r="EN281" s="72" t="n">
        <f aca="false">EN280+1</f>
        <v>80</v>
      </c>
      <c r="EP281" s="72" t="s">
        <v>624</v>
      </c>
      <c r="ER281" s="73" t="n">
        <f aca="false">SUMIF($A$3:$EG$3,"=TN",$A281:$EG281)</f>
        <v>28</v>
      </c>
      <c r="ES281" s="73" t="n">
        <f aca="false">M281</f>
        <v>17</v>
      </c>
      <c r="ET281" s="73" t="n">
        <f aca="false">SUMIF($A$3:$EG$3,"=TE",$A281:$EG281)</f>
        <v>155</v>
      </c>
      <c r="EU281" s="73" t="n">
        <f aca="false">SUMIF($A$3:$EG$3,"=TH",$A281:$EG281)</f>
        <v>121</v>
      </c>
      <c r="EV281" s="73" t="n">
        <f aca="false">SUMIF($A$3:$EG$3,"=TF",$A281:$EG281)</f>
        <v>112</v>
      </c>
      <c r="XEG281" s="0"/>
      <c r="XEH281" s="0"/>
      <c r="XEI281" s="0"/>
      <c r="XEJ281" s="0"/>
      <c r="XEK281" s="0"/>
      <c r="XEL281" s="0"/>
      <c r="XEM281" s="0"/>
      <c r="XEN281" s="0"/>
      <c r="XEO281" s="0"/>
      <c r="XEP281" s="0"/>
      <c r="XEQ281" s="0"/>
      <c r="XER281" s="0"/>
      <c r="XES281" s="0"/>
      <c r="XET281" s="0"/>
      <c r="XEU281" s="0"/>
      <c r="XEV281" s="0"/>
      <c r="XEW281" s="0"/>
      <c r="XEX281" s="0"/>
      <c r="XEY281" s="0"/>
      <c r="XEZ281" s="0"/>
      <c r="XFA281" s="0"/>
      <c r="XFB281" s="0"/>
      <c r="XFC281" s="0"/>
      <c r="XFD281" s="74"/>
    </row>
    <row r="282" s="68" customFormat="true" ht="15" hidden="false" customHeight="false" outlineLevel="0" collapsed="false">
      <c r="A282" s="67" t="n">
        <f aca="false">A281+1</f>
        <v>278</v>
      </c>
      <c r="B282" s="68" t="s">
        <v>224</v>
      </c>
      <c r="C282" s="68" t="s">
        <v>831</v>
      </c>
      <c r="D282" s="68" t="s">
        <v>799</v>
      </c>
      <c r="E282" s="68" t="s">
        <v>800</v>
      </c>
      <c r="J282" s="69"/>
      <c r="K282" s="69" t="n">
        <v>20</v>
      </c>
      <c r="L282" s="69"/>
      <c r="M282" s="69" t="n">
        <f aca="false">SUM(J282:L282)</f>
        <v>20</v>
      </c>
      <c r="N282" s="69" t="n">
        <f aca="false">R282+V282+Z282</f>
        <v>8</v>
      </c>
      <c r="O282" s="69" t="n">
        <f aca="false">S282+W282+AA282</f>
        <v>38</v>
      </c>
      <c r="P282" s="69" t="n">
        <f aca="false">T282+X282+AB282</f>
        <v>30</v>
      </c>
      <c r="Q282" s="69" t="n">
        <f aca="false">U282+Y282+AC282</f>
        <v>24</v>
      </c>
      <c r="R282" s="69" t="n">
        <v>5</v>
      </c>
      <c r="S282" s="69" t="n">
        <v>25</v>
      </c>
      <c r="T282" s="69" t="n">
        <v>22</v>
      </c>
      <c r="U282" s="69" t="n">
        <v>19</v>
      </c>
      <c r="V282" s="69" t="n">
        <v>3</v>
      </c>
      <c r="W282" s="69" t="n">
        <v>13</v>
      </c>
      <c r="X282" s="69" t="n">
        <v>8</v>
      </c>
      <c r="Y282" s="69" t="n">
        <v>5</v>
      </c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 t="n">
        <v>3</v>
      </c>
      <c r="AM282" s="69" t="n">
        <v>12</v>
      </c>
      <c r="AN282" s="69" t="n">
        <v>11</v>
      </c>
      <c r="AO282" s="69" t="n">
        <v>8</v>
      </c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69"/>
      <c r="CB282" s="69"/>
      <c r="CC282" s="69"/>
      <c r="CD282" s="69" t="n">
        <v>3</v>
      </c>
      <c r="CE282" s="69" t="n">
        <v>12</v>
      </c>
      <c r="CF282" s="69" t="n">
        <v>11</v>
      </c>
      <c r="CG282" s="69" t="n">
        <v>8</v>
      </c>
      <c r="CH282" s="69"/>
      <c r="CI282" s="69"/>
      <c r="CJ282" s="69"/>
      <c r="CK282" s="69"/>
      <c r="CL282" s="69"/>
      <c r="CM282" s="69"/>
      <c r="CN282" s="69"/>
      <c r="CO282" s="69"/>
      <c r="CP282" s="69"/>
      <c r="CQ282" s="69"/>
      <c r="CR282" s="69"/>
      <c r="CS282" s="69"/>
      <c r="CT282" s="69"/>
      <c r="CU282" s="69"/>
      <c r="CV282" s="69"/>
      <c r="CW282" s="69"/>
      <c r="CX282" s="69"/>
      <c r="CY282" s="69"/>
      <c r="CZ282" s="69"/>
      <c r="DA282" s="69"/>
      <c r="DB282" s="69"/>
      <c r="DC282" s="69"/>
      <c r="DD282" s="69"/>
      <c r="DE282" s="69"/>
      <c r="DF282" s="69"/>
      <c r="DG282" s="69"/>
      <c r="DH282" s="69"/>
      <c r="DI282" s="69"/>
      <c r="DJ282" s="69"/>
      <c r="DK282" s="69"/>
      <c r="DL282" s="69"/>
      <c r="DM282" s="69"/>
      <c r="DN282" s="69" t="n">
        <v>11</v>
      </c>
      <c r="DO282" s="69" t="n">
        <v>58</v>
      </c>
      <c r="DP282" s="69" t="n">
        <v>42</v>
      </c>
      <c r="DQ282" s="69" t="n">
        <v>33</v>
      </c>
      <c r="DR282" s="69"/>
      <c r="DS282" s="69"/>
      <c r="DT282" s="69"/>
      <c r="DU282" s="69"/>
      <c r="DV282" s="69" t="n">
        <v>2</v>
      </c>
      <c r="DW282" s="69" t="n">
        <v>11</v>
      </c>
      <c r="DX282" s="69" t="n">
        <v>11</v>
      </c>
      <c r="DY282" s="69" t="n">
        <v>8</v>
      </c>
      <c r="DZ282" s="69"/>
      <c r="EA282" s="69"/>
      <c r="EB282" s="69"/>
      <c r="EC282" s="69"/>
      <c r="ED282" s="69"/>
      <c r="EE282" s="69"/>
      <c r="EF282" s="69"/>
      <c r="EG282" s="69"/>
      <c r="EH282" s="69" t="n">
        <f aca="false">SUM(I282:L282)</f>
        <v>20</v>
      </c>
      <c r="EI282" s="69" t="n">
        <f aca="false">SUMIF($N$3:$EG$3,"=TF",$N282:$EG282)</f>
        <v>81</v>
      </c>
      <c r="EJ282" s="69" t="str">
        <f aca="false">IF($B282=$B283,"",SUMIF($B$5:$B$287,$B282,$EI$5:$EI$287))</f>
        <v/>
      </c>
      <c r="EK282" s="59" t="n">
        <f aca="false">IF(SUMIF($B$5:$B$287,$B282,$EI$5:$EI$287)=0,"", EI282/SUMIF($B$5:$B$287,$B282,$EI$5:$EI$287))</f>
        <v>0.0874730021598272</v>
      </c>
      <c r="EL282" s="60" t="n">
        <f aca="false">IF(EH282=0, "", EI282/EH282)</f>
        <v>4.05</v>
      </c>
      <c r="EM282" s="68" t="str">
        <f aca="false">B282</f>
        <v>Yolo</v>
      </c>
      <c r="EN282" s="68" t="n">
        <f aca="false">EN281+1</f>
        <v>81</v>
      </c>
      <c r="EP282" s="68" t="s">
        <v>650</v>
      </c>
      <c r="ER282" s="69" t="n">
        <f aca="false">SUMIF($A$3:$EG$3,"=TN",$A282:$EG282)</f>
        <v>27</v>
      </c>
      <c r="ES282" s="69" t="n">
        <f aca="false">M282</f>
        <v>20</v>
      </c>
      <c r="ET282" s="69" t="n">
        <f aca="false">SUMIF($A$3:$EG$3,"=TE",$A282:$EG282)</f>
        <v>131</v>
      </c>
      <c r="EU282" s="69" t="n">
        <f aca="false">SUMIF($A$3:$EG$3,"=TH",$A282:$EG282)</f>
        <v>105</v>
      </c>
      <c r="EV282" s="69" t="n">
        <f aca="false">SUMIF($A$3:$EG$3,"=TF",$A282:$EG282)</f>
        <v>81</v>
      </c>
      <c r="XEG282" s="0"/>
      <c r="XEH282" s="0"/>
      <c r="XEI282" s="0"/>
      <c r="XEJ282" s="0"/>
      <c r="XEK282" s="0"/>
      <c r="XEL282" s="0"/>
      <c r="XEM282" s="0"/>
      <c r="XEN282" s="0"/>
      <c r="XEO282" s="0"/>
      <c r="XEP282" s="0"/>
      <c r="XEQ282" s="0"/>
      <c r="XER282" s="0"/>
      <c r="XES282" s="0"/>
      <c r="XET282" s="0"/>
      <c r="XEU282" s="0"/>
      <c r="XEV282" s="0"/>
      <c r="XEW282" s="0"/>
      <c r="XEX282" s="0"/>
      <c r="XEY282" s="0"/>
      <c r="XEZ282" s="0"/>
      <c r="XFA282" s="0"/>
      <c r="XFB282" s="0"/>
      <c r="XFC282" s="0"/>
      <c r="XFD282" s="70"/>
    </row>
    <row r="283" s="72" customFormat="true" ht="15" hidden="false" customHeight="false" outlineLevel="0" collapsed="false">
      <c r="A283" s="71" t="n">
        <f aca="false">A282+1</f>
        <v>279</v>
      </c>
      <c r="B283" s="72" t="s">
        <v>224</v>
      </c>
      <c r="C283" s="72" t="s">
        <v>832</v>
      </c>
      <c r="D283" s="72" t="s">
        <v>799</v>
      </c>
      <c r="E283" s="72" t="s">
        <v>800</v>
      </c>
      <c r="J283" s="73"/>
      <c r="K283" s="73" t="n">
        <v>21</v>
      </c>
      <c r="L283" s="73"/>
      <c r="M283" s="73" t="n">
        <f aca="false">SUM(J283:L283)</f>
        <v>21</v>
      </c>
      <c r="N283" s="73" t="n">
        <f aca="false">R283+V283+Z283</f>
        <v>14</v>
      </c>
      <c r="O283" s="73" t="n">
        <f aca="false">S283+W283+AA283</f>
        <v>57</v>
      </c>
      <c r="P283" s="73" t="n">
        <f aca="false">T283+X283+AB283</f>
        <v>34</v>
      </c>
      <c r="Q283" s="73" t="n">
        <f aca="false">U283+Y283+AC283</f>
        <v>27</v>
      </c>
      <c r="R283" s="73" t="n">
        <v>10</v>
      </c>
      <c r="S283" s="73" t="n">
        <v>39</v>
      </c>
      <c r="T283" s="73" t="n">
        <v>19</v>
      </c>
      <c r="U283" s="73" t="n">
        <v>16</v>
      </c>
      <c r="V283" s="73" t="n">
        <v>4</v>
      </c>
      <c r="W283" s="73" t="n">
        <v>18</v>
      </c>
      <c r="X283" s="73" t="n">
        <v>15</v>
      </c>
      <c r="Y283" s="73" t="n">
        <v>11</v>
      </c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 t="n">
        <v>3</v>
      </c>
      <c r="AM283" s="73" t="n">
        <v>11</v>
      </c>
      <c r="AN283" s="73" t="n">
        <v>10</v>
      </c>
      <c r="AO283" s="73" t="n">
        <v>10</v>
      </c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  <c r="BG283" s="73"/>
      <c r="BH283" s="73"/>
      <c r="BI283" s="73"/>
      <c r="BJ283" s="73"/>
      <c r="BK283" s="73"/>
      <c r="BL283" s="73"/>
      <c r="BM283" s="73"/>
      <c r="BN283" s="73"/>
      <c r="BO283" s="73"/>
      <c r="BP283" s="73"/>
      <c r="BQ283" s="73"/>
      <c r="BR283" s="73"/>
      <c r="BS283" s="73"/>
      <c r="BT283" s="73"/>
      <c r="BU283" s="73"/>
      <c r="BV283" s="73"/>
      <c r="BW283" s="73"/>
      <c r="BX283" s="73"/>
      <c r="BY283" s="73"/>
      <c r="BZ283" s="73"/>
      <c r="CA283" s="73"/>
      <c r="CB283" s="73"/>
      <c r="CC283" s="73"/>
      <c r="CD283" s="73" t="n">
        <v>4</v>
      </c>
      <c r="CE283" s="73" t="n">
        <v>30</v>
      </c>
      <c r="CF283" s="73" t="n">
        <v>17</v>
      </c>
      <c r="CG283" s="73" t="n">
        <v>17</v>
      </c>
      <c r="CH283" s="73"/>
      <c r="CI283" s="73"/>
      <c r="CJ283" s="73"/>
      <c r="CK283" s="73"/>
      <c r="CL283" s="73"/>
      <c r="CM283" s="73"/>
      <c r="CN283" s="73"/>
      <c r="CO283" s="73"/>
      <c r="CP283" s="73"/>
      <c r="CQ283" s="73"/>
      <c r="CR283" s="73"/>
      <c r="CS283" s="73"/>
      <c r="CT283" s="73"/>
      <c r="CU283" s="73"/>
      <c r="CV283" s="73"/>
      <c r="CW283" s="73"/>
      <c r="CX283" s="73"/>
      <c r="CY283" s="73"/>
      <c r="CZ283" s="73"/>
      <c r="DA283" s="73"/>
      <c r="DB283" s="73"/>
      <c r="DC283" s="73"/>
      <c r="DD283" s="73"/>
      <c r="DE283" s="73"/>
      <c r="DF283" s="73"/>
      <c r="DG283" s="73"/>
      <c r="DH283" s="73"/>
      <c r="DI283" s="73"/>
      <c r="DJ283" s="73"/>
      <c r="DK283" s="73"/>
      <c r="DL283" s="73"/>
      <c r="DM283" s="73"/>
      <c r="DN283" s="73" t="n">
        <v>4</v>
      </c>
      <c r="DO283" s="73" t="n">
        <v>19</v>
      </c>
      <c r="DP283" s="73" t="n">
        <v>18</v>
      </c>
      <c r="DQ283" s="73" t="n">
        <v>15</v>
      </c>
      <c r="DR283" s="73"/>
      <c r="DS283" s="73"/>
      <c r="DT283" s="73"/>
      <c r="DU283" s="73"/>
      <c r="DV283" s="73" t="n">
        <v>1</v>
      </c>
      <c r="DW283" s="73" t="n">
        <v>6</v>
      </c>
      <c r="DX283" s="73" t="n">
        <v>6</v>
      </c>
      <c r="DY283" s="73" t="n">
        <v>4</v>
      </c>
      <c r="DZ283" s="73"/>
      <c r="EA283" s="73"/>
      <c r="EB283" s="73"/>
      <c r="EC283" s="73"/>
      <c r="ED283" s="73"/>
      <c r="EE283" s="73"/>
      <c r="EF283" s="73"/>
      <c r="EG283" s="73"/>
      <c r="EH283" s="73" t="n">
        <f aca="false">SUM(I283:L283)</f>
        <v>21</v>
      </c>
      <c r="EI283" s="73" t="n">
        <f aca="false">SUMIF($N$3:$EG$3,"=TF",$N283:$EG283)</f>
        <v>73</v>
      </c>
      <c r="EJ283" s="73" t="str">
        <f aca="false">IF($B283=$B284,"",SUMIF($B$5:$B$287,$B283,$EI$5:$EI$287))</f>
        <v/>
      </c>
      <c r="EK283" s="59" t="n">
        <f aca="false">IF(SUMIF($B$5:$B$287,$B283,$EI$5:$EI$287)=0,"", EI283/SUMIF($B$5:$B$287,$B283,$EI$5:$EI$287))</f>
        <v>0.0788336933045356</v>
      </c>
      <c r="EL283" s="60" t="n">
        <f aca="false">IF(EH283=0, "", EI283/EH283)</f>
        <v>3.47619047619048</v>
      </c>
      <c r="EM283" s="72" t="str">
        <f aca="false">B283</f>
        <v>Yolo</v>
      </c>
      <c r="EN283" s="72" t="n">
        <f aca="false">EN282+1</f>
        <v>82</v>
      </c>
      <c r="EP283" s="72" t="s">
        <v>662</v>
      </c>
      <c r="ER283" s="73" t="n">
        <f aca="false">SUMIF($A$3:$EG$3,"=TN",$A283:$EG283)</f>
        <v>26</v>
      </c>
      <c r="ES283" s="73" t="n">
        <f aca="false">M283</f>
        <v>21</v>
      </c>
      <c r="ET283" s="73" t="n">
        <f aca="false">SUMIF($A$3:$EG$3,"=TE",$A283:$EG283)</f>
        <v>123</v>
      </c>
      <c r="EU283" s="73" t="n">
        <f aca="false">SUMIF($A$3:$EG$3,"=TH",$A283:$EG283)</f>
        <v>85</v>
      </c>
      <c r="EV283" s="73" t="n">
        <f aca="false">SUMIF($A$3:$EG$3,"=TF",$A283:$EG283)</f>
        <v>73</v>
      </c>
      <c r="XEG283" s="0"/>
      <c r="XEH283" s="0"/>
      <c r="XEI283" s="0"/>
      <c r="XEJ283" s="0"/>
      <c r="XEK283" s="0"/>
      <c r="XEL283" s="0"/>
      <c r="XEM283" s="0"/>
      <c r="XEN283" s="0"/>
      <c r="XEO283" s="0"/>
      <c r="XEP283" s="0"/>
      <c r="XEQ283" s="0"/>
      <c r="XER283" s="0"/>
      <c r="XES283" s="0"/>
      <c r="XET283" s="0"/>
      <c r="XEU283" s="0"/>
      <c r="XEV283" s="0"/>
      <c r="XEW283" s="0"/>
      <c r="XEX283" s="0"/>
      <c r="XEY283" s="0"/>
      <c r="XEZ283" s="0"/>
      <c r="XFA283" s="0"/>
      <c r="XFB283" s="0"/>
      <c r="XFC283" s="0"/>
      <c r="XFD283" s="74"/>
    </row>
    <row r="284" s="68" customFormat="true" ht="15" hidden="false" customHeight="false" outlineLevel="0" collapsed="false">
      <c r="A284" s="67" t="n">
        <f aca="false">A283+1</f>
        <v>280</v>
      </c>
      <c r="B284" s="68" t="s">
        <v>224</v>
      </c>
      <c r="C284" s="68" t="s">
        <v>833</v>
      </c>
      <c r="D284" s="68" t="s">
        <v>799</v>
      </c>
      <c r="E284" s="68" t="s">
        <v>800</v>
      </c>
      <c r="J284" s="69"/>
      <c r="K284" s="69" t="n">
        <v>20</v>
      </c>
      <c r="L284" s="69"/>
      <c r="M284" s="69" t="n">
        <f aca="false">SUM(J284:L284)</f>
        <v>20</v>
      </c>
      <c r="N284" s="69" t="n">
        <f aca="false">R284+V284+Z284</f>
        <v>17</v>
      </c>
      <c r="O284" s="69" t="n">
        <f aca="false">S284+W284+AA284</f>
        <v>78</v>
      </c>
      <c r="P284" s="69" t="n">
        <f aca="false">T284+X284+AB284</f>
        <v>63</v>
      </c>
      <c r="Q284" s="69" t="n">
        <f aca="false">U284+Y284+AC284</f>
        <v>42</v>
      </c>
      <c r="R284" s="69" t="n">
        <v>11</v>
      </c>
      <c r="S284" s="69" t="n">
        <v>52</v>
      </c>
      <c r="T284" s="69" t="n">
        <v>43</v>
      </c>
      <c r="U284" s="69" t="n">
        <v>26</v>
      </c>
      <c r="V284" s="69" t="n">
        <v>6</v>
      </c>
      <c r="W284" s="69" t="n">
        <v>26</v>
      </c>
      <c r="X284" s="69" t="n">
        <v>20</v>
      </c>
      <c r="Y284" s="69" t="n">
        <v>16</v>
      </c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 t="n">
        <v>1</v>
      </c>
      <c r="AM284" s="69" t="n">
        <v>4</v>
      </c>
      <c r="AN284" s="69" t="n">
        <v>4</v>
      </c>
      <c r="AO284" s="69" t="n">
        <v>4</v>
      </c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69"/>
      <c r="CB284" s="69"/>
      <c r="CC284" s="69"/>
      <c r="CD284" s="69" t="n">
        <v>1</v>
      </c>
      <c r="CE284" s="69" t="n">
        <v>6</v>
      </c>
      <c r="CF284" s="69" t="n">
        <v>6</v>
      </c>
      <c r="CG284" s="69" t="n">
        <v>6</v>
      </c>
      <c r="CH284" s="69"/>
      <c r="CI284" s="69"/>
      <c r="CJ284" s="69"/>
      <c r="CK284" s="69"/>
      <c r="CL284" s="69"/>
      <c r="CM284" s="69"/>
      <c r="CN284" s="69"/>
      <c r="CO284" s="69"/>
      <c r="CP284" s="69"/>
      <c r="CQ284" s="69"/>
      <c r="CR284" s="69"/>
      <c r="CS284" s="69"/>
      <c r="CT284" s="69"/>
      <c r="CU284" s="69"/>
      <c r="CV284" s="69"/>
      <c r="CW284" s="69"/>
      <c r="CX284" s="69"/>
      <c r="CY284" s="69"/>
      <c r="CZ284" s="69"/>
      <c r="DA284" s="69"/>
      <c r="DB284" s="69"/>
      <c r="DC284" s="69"/>
      <c r="DD284" s="69"/>
      <c r="DE284" s="69"/>
      <c r="DF284" s="69"/>
      <c r="DG284" s="69"/>
      <c r="DH284" s="69"/>
      <c r="DI284" s="69"/>
      <c r="DJ284" s="69"/>
      <c r="DK284" s="69"/>
      <c r="DL284" s="69"/>
      <c r="DM284" s="69"/>
      <c r="DN284" s="69" t="n">
        <v>6</v>
      </c>
      <c r="DO284" s="69" t="n">
        <v>30</v>
      </c>
      <c r="DP284" s="69" t="n">
        <v>25</v>
      </c>
      <c r="DQ284" s="69" t="n">
        <v>24</v>
      </c>
      <c r="DR284" s="69"/>
      <c r="DS284" s="69"/>
      <c r="DT284" s="69"/>
      <c r="DU284" s="69"/>
      <c r="DV284" s="69"/>
      <c r="DW284" s="69"/>
      <c r="DX284" s="69"/>
      <c r="DY284" s="69"/>
      <c r="DZ284" s="69"/>
      <c r="EA284" s="69"/>
      <c r="EB284" s="69"/>
      <c r="EC284" s="69"/>
      <c r="ED284" s="69"/>
      <c r="EE284" s="69"/>
      <c r="EF284" s="69"/>
      <c r="EG284" s="69"/>
      <c r="EH284" s="69" t="n">
        <f aca="false">SUM(I284:L284)</f>
        <v>20</v>
      </c>
      <c r="EI284" s="69" t="n">
        <f aca="false">SUMIF($N$3:$EG$3,"=TF",$N284:$EG284)</f>
        <v>76</v>
      </c>
      <c r="EJ284" s="69" t="str">
        <f aca="false">IF($B284=$B285,"",SUMIF($B$5:$B$287,$B284,$EI$5:$EI$287))</f>
        <v/>
      </c>
      <c r="EK284" s="59" t="n">
        <f aca="false">IF(SUMIF($B$5:$B$287,$B284,$EI$5:$EI$287)=0,"", EI284/SUMIF($B$5:$B$287,$B284,$EI$5:$EI$287))</f>
        <v>0.08207343412527</v>
      </c>
      <c r="EL284" s="60" t="n">
        <f aca="false">IF(EH284=0, "", EI284/EH284)</f>
        <v>3.8</v>
      </c>
      <c r="EM284" s="68" t="str">
        <f aca="false">B284</f>
        <v>Yolo</v>
      </c>
      <c r="EN284" s="68" t="n">
        <f aca="false">EN283+1</f>
        <v>83</v>
      </c>
      <c r="EP284" s="68" t="s">
        <v>834</v>
      </c>
      <c r="ER284" s="69" t="n">
        <f aca="false">SUMIF($A$3:$EG$3,"=TN",$A284:$EG284)</f>
        <v>25</v>
      </c>
      <c r="ES284" s="69" t="n">
        <f aca="false">M284</f>
        <v>20</v>
      </c>
      <c r="ET284" s="69" t="n">
        <f aca="false">SUMIF($A$3:$EG$3,"=TE",$A284:$EG284)</f>
        <v>118</v>
      </c>
      <c r="EU284" s="69" t="n">
        <f aca="false">SUMIF($A$3:$EG$3,"=TH",$A284:$EG284)</f>
        <v>98</v>
      </c>
      <c r="EV284" s="69" t="n">
        <f aca="false">SUMIF($A$3:$EG$3,"=TF",$A284:$EG284)</f>
        <v>76</v>
      </c>
      <c r="XEG284" s="0"/>
      <c r="XEH284" s="0"/>
      <c r="XEI284" s="0"/>
      <c r="XEJ284" s="0"/>
      <c r="XEK284" s="0"/>
      <c r="XEL284" s="0"/>
      <c r="XEM284" s="0"/>
      <c r="XEN284" s="0"/>
      <c r="XEO284" s="0"/>
      <c r="XEP284" s="0"/>
      <c r="XEQ284" s="0"/>
      <c r="XER284" s="0"/>
      <c r="XES284" s="0"/>
      <c r="XET284" s="0"/>
      <c r="XEU284" s="0"/>
      <c r="XEV284" s="0"/>
      <c r="XEW284" s="0"/>
      <c r="XEX284" s="0"/>
      <c r="XEY284" s="0"/>
      <c r="XEZ284" s="0"/>
      <c r="XFA284" s="0"/>
      <c r="XFB284" s="0"/>
      <c r="XFC284" s="0"/>
      <c r="XFD284" s="70"/>
    </row>
    <row r="285" s="72" customFormat="true" ht="15" hidden="false" customHeight="false" outlineLevel="0" collapsed="false">
      <c r="A285" s="71" t="n">
        <f aca="false">A284+1</f>
        <v>281</v>
      </c>
      <c r="B285" s="72" t="s">
        <v>224</v>
      </c>
      <c r="C285" s="72" t="s">
        <v>835</v>
      </c>
      <c r="D285" s="72" t="s">
        <v>799</v>
      </c>
      <c r="E285" s="72" t="s">
        <v>800</v>
      </c>
      <c r="J285" s="73"/>
      <c r="K285" s="73" t="n">
        <v>12</v>
      </c>
      <c r="L285" s="73"/>
      <c r="M285" s="73" t="n">
        <f aca="false">SUM(J285:L285)</f>
        <v>12</v>
      </c>
      <c r="N285" s="73" t="n">
        <f aca="false">R285+V285+Z285</f>
        <v>1</v>
      </c>
      <c r="O285" s="73" t="n">
        <f aca="false">S285+W285+AA285</f>
        <v>5</v>
      </c>
      <c r="P285" s="73" t="n">
        <f aca="false">T285+X285+AB285</f>
        <v>3</v>
      </c>
      <c r="Q285" s="73" t="n">
        <f aca="false">U285+Y285+AC285</f>
        <v>3</v>
      </c>
      <c r="R285" s="73" t="n">
        <v>1</v>
      </c>
      <c r="S285" s="73" t="n">
        <v>5</v>
      </c>
      <c r="T285" s="73" t="n">
        <v>3</v>
      </c>
      <c r="U285" s="73" t="n">
        <v>3</v>
      </c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 t="n">
        <v>1</v>
      </c>
      <c r="AM285" s="73" t="n">
        <v>4</v>
      </c>
      <c r="AN285" s="73" t="n">
        <v>3</v>
      </c>
      <c r="AO285" s="73" t="n">
        <v>3</v>
      </c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  <c r="BG285" s="73"/>
      <c r="BH285" s="73"/>
      <c r="BI285" s="73"/>
      <c r="BJ285" s="73"/>
      <c r="BK285" s="73"/>
      <c r="BL285" s="73"/>
      <c r="BM285" s="73"/>
      <c r="BN285" s="73"/>
      <c r="BO285" s="73"/>
      <c r="BP285" s="73"/>
      <c r="BQ285" s="73"/>
      <c r="BR285" s="73"/>
      <c r="BS285" s="73"/>
      <c r="BT285" s="73"/>
      <c r="BU285" s="73"/>
      <c r="BV285" s="73"/>
      <c r="BW285" s="73"/>
      <c r="BX285" s="73"/>
      <c r="BY285" s="73"/>
      <c r="BZ285" s="73"/>
      <c r="CA285" s="73"/>
      <c r="CB285" s="73"/>
      <c r="CC285" s="73"/>
      <c r="CD285" s="73"/>
      <c r="CE285" s="73"/>
      <c r="CF285" s="73"/>
      <c r="CG285" s="73"/>
      <c r="CH285" s="73"/>
      <c r="CI285" s="73"/>
      <c r="CJ285" s="73"/>
      <c r="CK285" s="73"/>
      <c r="CL285" s="73"/>
      <c r="CM285" s="73"/>
      <c r="CN285" s="73"/>
      <c r="CO285" s="73"/>
      <c r="CP285" s="73"/>
      <c r="CQ285" s="73"/>
      <c r="CR285" s="73"/>
      <c r="CS285" s="73"/>
      <c r="CT285" s="73"/>
      <c r="CU285" s="73"/>
      <c r="CV285" s="73"/>
      <c r="CW285" s="73"/>
      <c r="CX285" s="73"/>
      <c r="CY285" s="73"/>
      <c r="CZ285" s="73"/>
      <c r="DA285" s="73"/>
      <c r="DB285" s="73"/>
      <c r="DC285" s="73"/>
      <c r="DD285" s="73"/>
      <c r="DE285" s="73"/>
      <c r="DF285" s="73"/>
      <c r="DG285" s="73"/>
      <c r="DH285" s="73"/>
      <c r="DI285" s="73"/>
      <c r="DJ285" s="73"/>
      <c r="DK285" s="73"/>
      <c r="DL285" s="73"/>
      <c r="DM285" s="73"/>
      <c r="DN285" s="73" t="n">
        <v>17</v>
      </c>
      <c r="DO285" s="73" t="n">
        <v>88</v>
      </c>
      <c r="DP285" s="73" t="n">
        <v>78</v>
      </c>
      <c r="DQ285" s="73" t="n">
        <v>75</v>
      </c>
      <c r="DR285" s="73"/>
      <c r="DS285" s="73"/>
      <c r="DT285" s="73"/>
      <c r="DU285" s="73"/>
      <c r="DV285" s="73"/>
      <c r="DW285" s="73"/>
      <c r="DX285" s="73"/>
      <c r="DY285" s="73"/>
      <c r="DZ285" s="73"/>
      <c r="EA285" s="73"/>
      <c r="EB285" s="73"/>
      <c r="EC285" s="73"/>
      <c r="ED285" s="73"/>
      <c r="EE285" s="73"/>
      <c r="EF285" s="73"/>
      <c r="EG285" s="73"/>
      <c r="EH285" s="73" t="n">
        <f aca="false">SUM(I285:L285)</f>
        <v>12</v>
      </c>
      <c r="EI285" s="73" t="n">
        <f aca="false">SUMIF($N$3:$EG$3,"=TF",$N285:$EG285)</f>
        <v>81</v>
      </c>
      <c r="EJ285" s="73" t="str">
        <f aca="false">IF($B285=$B286,"",SUMIF($B$5:$B$287,$B285,$EI$5:$EI$287))</f>
        <v/>
      </c>
      <c r="EK285" s="59" t="n">
        <f aca="false">IF(SUMIF($B$5:$B$287,$B285,$EI$5:$EI$287)=0,"", EI285/SUMIF($B$5:$B$287,$B285,$EI$5:$EI$287))</f>
        <v>0.0874730021598272</v>
      </c>
      <c r="EL285" s="60" t="n">
        <f aca="false">IF(EH285=0, "", EI285/EH285)</f>
        <v>6.75</v>
      </c>
      <c r="EM285" s="72" t="str">
        <f aca="false">B285</f>
        <v>Yolo</v>
      </c>
      <c r="EN285" s="72" t="n">
        <f aca="false">EN284+1</f>
        <v>84</v>
      </c>
      <c r="EP285" s="72" t="s">
        <v>645</v>
      </c>
      <c r="ER285" s="73" t="n">
        <f aca="false">SUMIF($A$3:$EG$3,"=TN",$A285:$EG285)</f>
        <v>19</v>
      </c>
      <c r="ES285" s="73" t="n">
        <f aca="false">M285</f>
        <v>12</v>
      </c>
      <c r="ET285" s="73" t="n">
        <f aca="false">SUMIF($A$3:$EG$3,"=TE",$A285:$EG285)</f>
        <v>97</v>
      </c>
      <c r="EU285" s="73" t="n">
        <f aca="false">SUMIF($A$3:$EG$3,"=TH",$A285:$EG285)</f>
        <v>84</v>
      </c>
      <c r="EV285" s="73" t="n">
        <f aca="false">SUMIF($A$3:$EG$3,"=TF",$A285:$EG285)</f>
        <v>81</v>
      </c>
      <c r="XEG285" s="0"/>
      <c r="XEH285" s="0"/>
      <c r="XEI285" s="0"/>
      <c r="XEJ285" s="0"/>
      <c r="XEK285" s="0"/>
      <c r="XEL285" s="0"/>
      <c r="XEM285" s="0"/>
      <c r="XEN285" s="0"/>
      <c r="XEO285" s="0"/>
      <c r="XEP285" s="0"/>
      <c r="XEQ285" s="0"/>
      <c r="XER285" s="0"/>
      <c r="XES285" s="0"/>
      <c r="XET285" s="0"/>
      <c r="XEU285" s="0"/>
      <c r="XEV285" s="0"/>
      <c r="XEW285" s="0"/>
      <c r="XEX285" s="0"/>
      <c r="XEY285" s="0"/>
      <c r="XEZ285" s="0"/>
      <c r="XFA285" s="0"/>
      <c r="XFB285" s="0"/>
      <c r="XFC285" s="0"/>
      <c r="XFD285" s="74"/>
    </row>
    <row r="286" s="68" customFormat="true" ht="15" hidden="false" customHeight="false" outlineLevel="0" collapsed="false">
      <c r="A286" s="67" t="n">
        <f aca="false">A285+1</f>
        <v>282</v>
      </c>
      <c r="B286" s="68" t="s">
        <v>224</v>
      </c>
      <c r="C286" s="68" t="s">
        <v>836</v>
      </c>
      <c r="D286" s="68" t="s">
        <v>799</v>
      </c>
      <c r="E286" s="68" t="s">
        <v>800</v>
      </c>
      <c r="J286" s="69"/>
      <c r="K286" s="69" t="n">
        <v>10</v>
      </c>
      <c r="L286" s="69"/>
      <c r="M286" s="69" t="n">
        <f aca="false">SUM(J286:L286)</f>
        <v>10</v>
      </c>
      <c r="N286" s="69" t="n">
        <f aca="false">R286+V286+Z286</f>
        <v>9</v>
      </c>
      <c r="O286" s="69" t="n">
        <f aca="false">S286+W286+AA286</f>
        <v>43</v>
      </c>
      <c r="P286" s="69" t="n">
        <f aca="false">T286+X286+AB286</f>
        <v>33</v>
      </c>
      <c r="Q286" s="69" t="n">
        <f aca="false">U286+Y286+AC286</f>
        <v>32</v>
      </c>
      <c r="R286" s="69" t="n">
        <v>5</v>
      </c>
      <c r="S286" s="69" t="n">
        <v>24</v>
      </c>
      <c r="T286" s="69" t="n">
        <v>15</v>
      </c>
      <c r="U286" s="69" t="n">
        <v>14</v>
      </c>
      <c r="V286" s="69" t="n">
        <v>4</v>
      </c>
      <c r="W286" s="69" t="n">
        <v>19</v>
      </c>
      <c r="X286" s="69" t="n">
        <v>18</v>
      </c>
      <c r="Y286" s="69" t="n">
        <v>18</v>
      </c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69"/>
      <c r="CB286" s="69"/>
      <c r="CC286" s="69"/>
      <c r="CD286" s="69"/>
      <c r="CE286" s="69"/>
      <c r="CF286" s="69"/>
      <c r="CG286" s="69"/>
      <c r="CH286" s="69"/>
      <c r="CI286" s="69"/>
      <c r="CJ286" s="69"/>
      <c r="CK286" s="69"/>
      <c r="CL286" s="69"/>
      <c r="CM286" s="69"/>
      <c r="CN286" s="69"/>
      <c r="CO286" s="69"/>
      <c r="CP286" s="69"/>
      <c r="CQ286" s="69"/>
      <c r="CR286" s="69"/>
      <c r="CS286" s="69"/>
      <c r="CT286" s="69"/>
      <c r="CU286" s="69"/>
      <c r="CV286" s="69"/>
      <c r="CW286" s="69"/>
      <c r="CX286" s="69"/>
      <c r="CY286" s="69"/>
      <c r="CZ286" s="69"/>
      <c r="DA286" s="69"/>
      <c r="DB286" s="69"/>
      <c r="DC286" s="69"/>
      <c r="DD286" s="69"/>
      <c r="DE286" s="69"/>
      <c r="DF286" s="69"/>
      <c r="DG286" s="69"/>
      <c r="DH286" s="69"/>
      <c r="DI286" s="69"/>
      <c r="DJ286" s="69"/>
      <c r="DK286" s="69"/>
      <c r="DL286" s="69"/>
      <c r="DM286" s="69"/>
      <c r="DN286" s="69" t="n">
        <v>2</v>
      </c>
      <c r="DO286" s="69" t="n">
        <v>11</v>
      </c>
      <c r="DP286" s="69" t="n">
        <v>11</v>
      </c>
      <c r="DQ286" s="69" t="n">
        <v>4</v>
      </c>
      <c r="DR286" s="69"/>
      <c r="DS286" s="69"/>
      <c r="DT286" s="69"/>
      <c r="DU286" s="69"/>
      <c r="DV286" s="69"/>
      <c r="DW286" s="69"/>
      <c r="DX286" s="69"/>
      <c r="DY286" s="69"/>
      <c r="DZ286" s="69"/>
      <c r="EA286" s="69"/>
      <c r="EB286" s="69"/>
      <c r="EC286" s="69"/>
      <c r="ED286" s="69"/>
      <c r="EE286" s="69"/>
      <c r="EF286" s="69"/>
      <c r="EG286" s="69"/>
      <c r="EH286" s="69" t="n">
        <f aca="false">SUM(I286:L286)</f>
        <v>10</v>
      </c>
      <c r="EI286" s="69" t="n">
        <f aca="false">SUMIF($N$3:$EG$3,"=TF",$N286:$EG286)</f>
        <v>36</v>
      </c>
      <c r="EJ286" s="69" t="str">
        <f aca="false">IF($B286=$B287,"",SUMIF($B$5:$B$287,$B286,$EI$5:$EI$287))</f>
        <v/>
      </c>
      <c r="EK286" s="59" t="n">
        <f aca="false">IF(SUMIF($B$5:$B$287,$B286,$EI$5:$EI$287)=0,"", EI286/SUMIF($B$5:$B$287,$B286,$EI$5:$EI$287))</f>
        <v>0.0388768898488121</v>
      </c>
      <c r="EL286" s="60" t="n">
        <f aca="false">IF(EH286=0, "", EI286/EH286)</f>
        <v>3.6</v>
      </c>
      <c r="EM286" s="68" t="str">
        <f aca="false">B286</f>
        <v>Yolo</v>
      </c>
      <c r="EN286" s="68" t="n">
        <f aca="false">EN285+1</f>
        <v>85</v>
      </c>
      <c r="EP286" s="68" t="s">
        <v>672</v>
      </c>
      <c r="ER286" s="69" t="n">
        <f aca="false">SUMIF($A$3:$EG$3,"=TN",$A286:$EG286)</f>
        <v>11</v>
      </c>
      <c r="ES286" s="69" t="n">
        <f aca="false">M286</f>
        <v>10</v>
      </c>
      <c r="ET286" s="69" t="n">
        <f aca="false">SUMIF($A$3:$EG$3,"=TE",$A286:$EG286)</f>
        <v>54</v>
      </c>
      <c r="EU286" s="69" t="n">
        <f aca="false">SUMIF($A$3:$EG$3,"=TH",$A286:$EG286)</f>
        <v>44</v>
      </c>
      <c r="EV286" s="69" t="n">
        <f aca="false">SUMIF($A$3:$EG$3,"=TF",$A286:$EG286)</f>
        <v>36</v>
      </c>
      <c r="XEG286" s="0"/>
      <c r="XEH286" s="0"/>
      <c r="XEI286" s="0"/>
      <c r="XEJ286" s="0"/>
      <c r="XEK286" s="0"/>
      <c r="XEL286" s="0"/>
      <c r="XEM286" s="0"/>
      <c r="XEN286" s="0"/>
      <c r="XEO286" s="0"/>
      <c r="XEP286" s="0"/>
      <c r="XEQ286" s="0"/>
      <c r="XER286" s="0"/>
      <c r="XES286" s="0"/>
      <c r="XET286" s="0"/>
      <c r="XEU286" s="0"/>
      <c r="XEV286" s="0"/>
      <c r="XEW286" s="0"/>
      <c r="XEX286" s="0"/>
      <c r="XEY286" s="0"/>
      <c r="XEZ286" s="0"/>
      <c r="XFA286" s="0"/>
      <c r="XFB286" s="0"/>
      <c r="XFC286" s="0"/>
      <c r="XFD286" s="70"/>
    </row>
    <row r="287" s="76" customFormat="true" ht="15" hidden="false" customHeight="false" outlineLevel="0" collapsed="false">
      <c r="A287" s="75" t="n">
        <f aca="false">A286+1</f>
        <v>283</v>
      </c>
      <c r="B287" s="76" t="s">
        <v>224</v>
      </c>
      <c r="C287" s="76" t="s">
        <v>837</v>
      </c>
      <c r="D287" s="76" t="s">
        <v>838</v>
      </c>
      <c r="E287" s="76" t="s">
        <v>839</v>
      </c>
      <c r="F287" s="76" t="s">
        <v>799</v>
      </c>
      <c r="G287" s="76" t="s">
        <v>800</v>
      </c>
      <c r="J287" s="77"/>
      <c r="K287" s="77" t="n">
        <v>19</v>
      </c>
      <c r="L287" s="77"/>
      <c r="M287" s="77" t="n">
        <f aca="false">SUM(J287:L287)</f>
        <v>19</v>
      </c>
      <c r="N287" s="77" t="n">
        <f aca="false">R287+V287+Z287</f>
        <v>1</v>
      </c>
      <c r="O287" s="77" t="n">
        <f aca="false">S287+W287+AA287</f>
        <v>6</v>
      </c>
      <c r="P287" s="77" t="n">
        <f aca="false">T287+X287+AB287</f>
        <v>6</v>
      </c>
      <c r="Q287" s="77" t="n">
        <f aca="false">U287+Y287+AC287</f>
        <v>6</v>
      </c>
      <c r="R287" s="77" t="n">
        <v>1</v>
      </c>
      <c r="S287" s="77" t="n">
        <v>6</v>
      </c>
      <c r="T287" s="77" t="n">
        <v>6</v>
      </c>
      <c r="U287" s="77" t="n">
        <v>6</v>
      </c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77"/>
      <c r="CB287" s="77"/>
      <c r="CC287" s="77"/>
      <c r="CD287" s="77"/>
      <c r="CE287" s="77"/>
      <c r="CF287" s="77"/>
      <c r="CG287" s="77"/>
      <c r="CH287" s="77"/>
      <c r="CI287" s="77"/>
      <c r="CJ287" s="77"/>
      <c r="CK287" s="77"/>
      <c r="CL287" s="77"/>
      <c r="CM287" s="77"/>
      <c r="CN287" s="77"/>
      <c r="CO287" s="77"/>
      <c r="CP287" s="77"/>
      <c r="CQ287" s="77"/>
      <c r="CR287" s="77"/>
      <c r="CS287" s="77"/>
      <c r="CT287" s="77"/>
      <c r="CU287" s="77"/>
      <c r="CV287" s="77"/>
      <c r="CW287" s="77"/>
      <c r="CX287" s="77"/>
      <c r="CY287" s="77"/>
      <c r="CZ287" s="77"/>
      <c r="DA287" s="77"/>
      <c r="DB287" s="77"/>
      <c r="DC287" s="77"/>
      <c r="DD287" s="77"/>
      <c r="DE287" s="77"/>
      <c r="DF287" s="77"/>
      <c r="DG287" s="77"/>
      <c r="DH287" s="77"/>
      <c r="DI287" s="77"/>
      <c r="DJ287" s="77"/>
      <c r="DK287" s="77"/>
      <c r="DL287" s="77"/>
      <c r="DM287" s="77"/>
      <c r="DN287" s="77" t="n">
        <v>41</v>
      </c>
      <c r="DO287" s="77" t="n">
        <v>222</v>
      </c>
      <c r="DP287" s="77" t="n">
        <v>197</v>
      </c>
      <c r="DQ287" s="77" t="n">
        <v>189</v>
      </c>
      <c r="DR287" s="77"/>
      <c r="DS287" s="77"/>
      <c r="DT287" s="77"/>
      <c r="DU287" s="77"/>
      <c r="DV287" s="77"/>
      <c r="DW287" s="77"/>
      <c r="DX287" s="77"/>
      <c r="DY287" s="77"/>
      <c r="DZ287" s="77"/>
      <c r="EA287" s="77"/>
      <c r="EB287" s="77"/>
      <c r="EC287" s="77"/>
      <c r="ED287" s="77"/>
      <c r="EE287" s="77"/>
      <c r="EF287" s="77"/>
      <c r="EG287" s="77"/>
      <c r="EH287" s="77" t="n">
        <f aca="false">SUM(I287:L287)</f>
        <v>19</v>
      </c>
      <c r="EI287" s="77" t="n">
        <f aca="false">SUMIF($N$3:$EG$3,"=TF",$N287:$EG287)</f>
        <v>195</v>
      </c>
      <c r="EJ287" s="77" t="e">
        <f aca="false">IF($B287=#REF!,"",SUMIF($B$5:$B$287,$B287,$EI$5:$EI$287))</f>
        <v>#REF!</v>
      </c>
      <c r="EK287" s="51" t="n">
        <f aca="false">IF(SUMIF($B$5:$B$287,$B287,$EI$5:$EI$287)=0,"", EI287/SUMIF($B$5:$B$287,$B287,$EI$5:$EI$287))</f>
        <v>0.210583153347732</v>
      </c>
      <c r="EL287" s="52" t="n">
        <f aca="false">IF(EH287=0, "", EI287/EH287)</f>
        <v>10.2631578947368</v>
      </c>
      <c r="EM287" s="76" t="str">
        <f aca="false">B287</f>
        <v>Yolo</v>
      </c>
      <c r="EN287" s="76" t="n">
        <f aca="false">EN286+1</f>
        <v>86</v>
      </c>
      <c r="EP287" s="76" t="s">
        <v>840</v>
      </c>
      <c r="ER287" s="77" t="n">
        <f aca="false">SUMIF($A$3:$EG$3,"=TN",$A287:$EG287)</f>
        <v>42</v>
      </c>
      <c r="ES287" s="77" t="n">
        <f aca="false">M287</f>
        <v>19</v>
      </c>
      <c r="ET287" s="77" t="n">
        <f aca="false">SUMIF($A$3:$EG$3,"=TE",$A287:$EG287)</f>
        <v>228</v>
      </c>
      <c r="EU287" s="77" t="n">
        <f aca="false">SUMIF($A$3:$EG$3,"=TH",$A287:$EG287)</f>
        <v>203</v>
      </c>
      <c r="EV287" s="77" t="n">
        <f aca="false">SUMIF($A$3:$EG$3,"=TF",$A287:$EG287)</f>
        <v>195</v>
      </c>
      <c r="XEG287" s="55"/>
      <c r="XEH287" s="55"/>
      <c r="XEI287" s="55"/>
      <c r="XEJ287" s="55"/>
      <c r="XEK287" s="55"/>
      <c r="XEL287" s="55"/>
      <c r="XEM287" s="55"/>
      <c r="XEN287" s="55"/>
      <c r="XEO287" s="55"/>
      <c r="XEP287" s="55"/>
      <c r="XEQ287" s="55"/>
      <c r="XER287" s="55"/>
      <c r="XES287" s="55"/>
      <c r="XET287" s="55"/>
      <c r="XEU287" s="55"/>
      <c r="XEV287" s="55"/>
      <c r="XEW287" s="55"/>
      <c r="XEX287" s="55"/>
      <c r="XEY287" s="55"/>
      <c r="XEZ287" s="55"/>
      <c r="XFA287" s="55"/>
      <c r="XFB287" s="55"/>
      <c r="XFC287" s="55"/>
      <c r="XFD287" s="78"/>
    </row>
    <row r="288" customFormat="false" ht="15" hidden="false" customHeight="false" outlineLevel="0" collapsed="false">
      <c r="EL288" s="60" t="str">
        <f aca="false">IF(EH288=0, "", EI288/EH288)</f>
        <v/>
      </c>
    </row>
    <row r="289" customFormat="false" ht="15" hidden="false" customHeight="false" outlineLevel="0" collapsed="false">
      <c r="EL289" s="60" t="str">
        <f aca="false">IF(EH289=0, "", EI289/EH289)</f>
        <v/>
      </c>
    </row>
    <row r="290" customFormat="false" ht="15" hidden="false" customHeight="false" outlineLevel="0" collapsed="false">
      <c r="EL290" s="60" t="str">
        <f aca="false">IF(EH290=0, "", EI290/EH290)</f>
        <v/>
      </c>
    </row>
    <row r="291" customFormat="false" ht="15" hidden="false" customHeight="false" outlineLevel="0" collapsed="false">
      <c r="EL291" s="60" t="str">
        <f aca="false">IF(EH291=0, "", EI291/EH291)</f>
        <v/>
      </c>
    </row>
    <row r="292" customFormat="false" ht="15" hidden="false" customHeight="false" outlineLevel="0" collapsed="false">
      <c r="EL292" s="60" t="str">
        <f aca="false">IF(EH292=0, "", EI292/EH292)</f>
        <v/>
      </c>
    </row>
    <row r="293" customFormat="false" ht="15" hidden="false" customHeight="false" outlineLevel="0" collapsed="false">
      <c r="EL293" s="60" t="str">
        <f aca="false">IF(EH293=0, "", EI293/EH293)</f>
        <v/>
      </c>
    </row>
    <row r="294" customFormat="false" ht="15" hidden="false" customHeight="false" outlineLevel="0" collapsed="false">
      <c r="EL294" s="60" t="str">
        <f aca="false">IF(EH294=0, "", EI294/EH294)</f>
        <v/>
      </c>
    </row>
    <row r="295" customFormat="false" ht="15" hidden="false" customHeight="false" outlineLevel="0" collapsed="false">
      <c r="EL295" s="60" t="str">
        <f aca="false">IF(EH295=0, "", EI295/EH295)</f>
        <v/>
      </c>
    </row>
    <row r="296" customFormat="false" ht="15" hidden="false" customHeight="false" outlineLevel="0" collapsed="false">
      <c r="EL296" s="60" t="str">
        <f aca="false">IF(EH296=0, "", EI296/EH296)</f>
        <v/>
      </c>
    </row>
    <row r="297" customFormat="false" ht="15" hidden="false" customHeight="false" outlineLevel="0" collapsed="false">
      <c r="EL297" s="60" t="str">
        <f aca="false">IF(EH297=0, "", EI297/EH297)</f>
        <v/>
      </c>
    </row>
    <row r="298" customFormat="false" ht="15" hidden="false" customHeight="false" outlineLevel="0" collapsed="false">
      <c r="EL298" s="60" t="str">
        <f aca="false">IF(EH298=0, "", EI298/EH298)</f>
        <v/>
      </c>
    </row>
    <row r="299" customFormat="false" ht="15" hidden="false" customHeight="false" outlineLevel="0" collapsed="false">
      <c r="EL299" s="60" t="str">
        <f aca="false">IF(EH299=0, "", EI299/EH299)</f>
        <v/>
      </c>
    </row>
    <row r="300" customFormat="false" ht="15" hidden="false" customHeight="false" outlineLevel="0" collapsed="false">
      <c r="EL300" s="60" t="str">
        <f aca="false">IF(EH300=0, "", EI300/EH300)</f>
        <v/>
      </c>
    </row>
    <row r="301" customFormat="false" ht="15" hidden="false" customHeight="false" outlineLevel="0" collapsed="false">
      <c r="EL301" s="60" t="str">
        <f aca="false">IF(EH301=0, "", EI301/EH301)</f>
        <v/>
      </c>
    </row>
    <row r="302" customFormat="false" ht="15" hidden="false" customHeight="false" outlineLevel="0" collapsed="false">
      <c r="EL302" s="60" t="str">
        <f aca="false">IF(EH302=0, "", EI302/EH302)</f>
        <v/>
      </c>
    </row>
    <row r="303" customFormat="false" ht="15" hidden="false" customHeight="false" outlineLevel="0" collapsed="false">
      <c r="EL303" s="60" t="str">
        <f aca="false">IF(EH303=0, "", EI303/EH303)</f>
        <v/>
      </c>
    </row>
    <row r="304" customFormat="false" ht="15" hidden="false" customHeight="false" outlineLevel="0" collapsed="false">
      <c r="EL304" s="60" t="str">
        <f aca="false">IF(EH304=0, "", EI304/EH304)</f>
        <v/>
      </c>
    </row>
    <row r="305" customFormat="false" ht="15" hidden="false" customHeight="false" outlineLevel="0" collapsed="false">
      <c r="EL305" s="60" t="str">
        <f aca="false">IF(EH305=0, "", EI305/EH305)</f>
        <v/>
      </c>
    </row>
    <row r="306" customFormat="false" ht="15" hidden="false" customHeight="false" outlineLevel="0" collapsed="false">
      <c r="EL306" s="60" t="str">
        <f aca="false">IF(EH306=0, "", EI306/EH306)</f>
        <v/>
      </c>
    </row>
    <row r="307" customFormat="false" ht="15" hidden="false" customHeight="false" outlineLevel="0" collapsed="false">
      <c r="EL307" s="60" t="str">
        <f aca="false">IF(EH307=0, "", EI307/EH307)</f>
        <v/>
      </c>
    </row>
    <row r="308" customFormat="false" ht="15" hidden="false" customHeight="false" outlineLevel="0" collapsed="false">
      <c r="EL308" s="60" t="str">
        <f aca="false">IF(EH308=0, "", EI308/EH308)</f>
        <v/>
      </c>
    </row>
    <row r="309" customFormat="false" ht="15" hidden="false" customHeight="false" outlineLevel="0" collapsed="false">
      <c r="EL309" s="60" t="str">
        <f aca="false">IF(EH309=0, "", EI309/EH309)</f>
        <v/>
      </c>
    </row>
    <row r="310" customFormat="false" ht="15" hidden="false" customHeight="false" outlineLevel="0" collapsed="false">
      <c r="EL310" s="60" t="str">
        <f aca="false">IF(EH310=0, "", EI310/EH310)</f>
        <v/>
      </c>
    </row>
    <row r="311" customFormat="false" ht="15" hidden="false" customHeight="false" outlineLevel="0" collapsed="false">
      <c r="EL311" s="60" t="str">
        <f aca="false">IF(EH311=0, "", EI311/EH311)</f>
        <v/>
      </c>
    </row>
    <row r="312" customFormat="false" ht="15" hidden="false" customHeight="false" outlineLevel="0" collapsed="false">
      <c r="EL312" s="60" t="str">
        <f aca="false">IF(EH312=0, "", EI312/EH312)</f>
        <v/>
      </c>
    </row>
    <row r="313" customFormat="false" ht="15" hidden="false" customHeight="false" outlineLevel="0" collapsed="false">
      <c r="EL313" s="60" t="str">
        <f aca="false">IF(EH313=0, "", EI313/EH313)</f>
        <v/>
      </c>
    </row>
    <row r="314" customFormat="false" ht="15" hidden="false" customHeight="false" outlineLevel="0" collapsed="false">
      <c r="EL314" s="60" t="str">
        <f aca="false">IF(EH314=0, "", EI314/EH314)</f>
        <v/>
      </c>
    </row>
    <row r="315" customFormat="false" ht="15" hidden="false" customHeight="false" outlineLevel="0" collapsed="false">
      <c r="EL315" s="60" t="str">
        <f aca="false">IF(EH315=0, "", EI315/EH315)</f>
        <v/>
      </c>
    </row>
    <row r="316" customFormat="false" ht="15" hidden="false" customHeight="false" outlineLevel="0" collapsed="false">
      <c r="EL316" s="60" t="str">
        <f aca="false">IF(EH316=0, "", EI316/EH316)</f>
        <v/>
      </c>
    </row>
    <row r="317" customFormat="false" ht="15" hidden="false" customHeight="false" outlineLevel="0" collapsed="false">
      <c r="EL317" s="60" t="str">
        <f aca="false">IF(EH317=0, "", EI317/EH317)</f>
        <v/>
      </c>
    </row>
    <row r="318" customFormat="false" ht="15" hidden="false" customHeight="false" outlineLevel="0" collapsed="false">
      <c r="EL318" s="60" t="str">
        <f aca="false">IF(EH318=0, "", EI318/EH318)</f>
        <v/>
      </c>
    </row>
    <row r="319" customFormat="false" ht="15" hidden="false" customHeight="false" outlineLevel="0" collapsed="false">
      <c r="EL319" s="60" t="str">
        <f aca="false">IF(EH319=0, "", EI319/EH319)</f>
        <v/>
      </c>
    </row>
    <row r="320" customFormat="false" ht="15" hidden="false" customHeight="false" outlineLevel="0" collapsed="false">
      <c r="EL320" s="60" t="str">
        <f aca="false">IF(EH320=0, "", EI320/EH320)</f>
        <v/>
      </c>
    </row>
    <row r="321" customFormat="false" ht="15" hidden="false" customHeight="false" outlineLevel="0" collapsed="false">
      <c r="EL321" s="60" t="str">
        <f aca="false">IF(EH321=0, "", EI321/EH321)</f>
        <v/>
      </c>
    </row>
    <row r="322" customFormat="false" ht="15" hidden="false" customHeight="false" outlineLevel="0" collapsed="false">
      <c r="EL322" s="60" t="str">
        <f aca="false">IF(EH322=0, "", EI322/EH322)</f>
        <v/>
      </c>
    </row>
    <row r="323" customFormat="false" ht="15" hidden="false" customHeight="false" outlineLevel="0" collapsed="false">
      <c r="EL323" s="60" t="str">
        <f aca="false">IF(EH323=0, "", EI323/EH323)</f>
        <v/>
      </c>
    </row>
    <row r="324" customFormat="false" ht="15" hidden="false" customHeight="false" outlineLevel="0" collapsed="false">
      <c r="EL324" s="60" t="str">
        <f aca="false">IF(EH324=0, "", EI324/EH324)</f>
        <v/>
      </c>
    </row>
    <row r="325" customFormat="false" ht="15" hidden="false" customHeight="false" outlineLevel="0" collapsed="false">
      <c r="EL325" s="60" t="str">
        <f aca="false">IF(EH325=0, "", EI325/EH325)</f>
        <v/>
      </c>
    </row>
    <row r="326" customFormat="false" ht="15" hidden="false" customHeight="false" outlineLevel="0" collapsed="false">
      <c r="EL326" s="60" t="str">
        <f aca="false">IF(EH326=0, "", EI326/EH326)</f>
        <v/>
      </c>
    </row>
    <row r="327" customFormat="false" ht="15" hidden="false" customHeight="false" outlineLevel="0" collapsed="false">
      <c r="EL327" s="60" t="str">
        <f aca="false">IF(EH327=0, "", EI327/EH327)</f>
        <v/>
      </c>
    </row>
    <row r="328" customFormat="false" ht="15" hidden="false" customHeight="false" outlineLevel="0" collapsed="false">
      <c r="EL328" s="60" t="str">
        <f aca="false">IF(EH328=0, "", EI328/EH328)</f>
        <v/>
      </c>
    </row>
    <row r="329" customFormat="false" ht="15" hidden="false" customHeight="false" outlineLevel="0" collapsed="false">
      <c r="EL329" s="60" t="str">
        <f aca="false">IF(EH329=0, "", EI329/EH329)</f>
        <v/>
      </c>
    </row>
  </sheetData>
  <mergeCells count="61">
    <mergeCell ref="D1:I1"/>
    <mergeCell ref="J1:L1"/>
    <mergeCell ref="N1:AC1"/>
    <mergeCell ref="AD1:AG1"/>
    <mergeCell ref="AH1:AK1"/>
    <mergeCell ref="AL1:AO1"/>
    <mergeCell ref="AP1:AS1"/>
    <mergeCell ref="AT1:AW1"/>
    <mergeCell ref="AX1:BA1"/>
    <mergeCell ref="BB1:BE1"/>
    <mergeCell ref="BF1:BI1"/>
    <mergeCell ref="BJ1:BM1"/>
    <mergeCell ref="BN1:BQ1"/>
    <mergeCell ref="BR1:BU1"/>
    <mergeCell ref="BV1:BY1"/>
    <mergeCell ref="BZ1:CC1"/>
    <mergeCell ref="CD1:CG1"/>
    <mergeCell ref="CH1:CK1"/>
    <mergeCell ref="CL1:CO1"/>
    <mergeCell ref="CP1:CS1"/>
    <mergeCell ref="CT1:CW1"/>
    <mergeCell ref="CX1:DA1"/>
    <mergeCell ref="DB1:DE1"/>
    <mergeCell ref="DF1:DI1"/>
    <mergeCell ref="DJ1:DM1"/>
    <mergeCell ref="DN1:DQ1"/>
    <mergeCell ref="DR1:DU1"/>
    <mergeCell ref="DV1:DY1"/>
    <mergeCell ref="DZ1:EC1"/>
    <mergeCell ref="ED1:EG1"/>
    <mergeCell ref="EI1:EK1"/>
    <mergeCell ref="ER1:EV1"/>
    <mergeCell ref="D2:H2"/>
    <mergeCell ref="N2:AC2"/>
    <mergeCell ref="AD2:AG2"/>
    <mergeCell ref="AH2:AK2"/>
    <mergeCell ref="AL2:AO2"/>
    <mergeCell ref="AP2:AS2"/>
    <mergeCell ref="AT2:AW2"/>
    <mergeCell ref="AX2:BA2"/>
    <mergeCell ref="BB2:BE2"/>
    <mergeCell ref="BF2:BI2"/>
    <mergeCell ref="BJ2:BM2"/>
    <mergeCell ref="BN2:BQ2"/>
    <mergeCell ref="BR2:BU2"/>
    <mergeCell ref="BV2:BY2"/>
    <mergeCell ref="BZ2:CC2"/>
    <mergeCell ref="CD2:CG2"/>
    <mergeCell ref="CH2:CK2"/>
    <mergeCell ref="CL2:CO2"/>
    <mergeCell ref="CP2:CS2"/>
    <mergeCell ref="CT2:CW2"/>
    <mergeCell ref="CX2:DA2"/>
    <mergeCell ref="DB2:DE2"/>
    <mergeCell ref="DF2:DI2"/>
    <mergeCell ref="DJ2:DM2"/>
    <mergeCell ref="DN2:DQ2"/>
    <mergeCell ref="DR2:DU2"/>
    <mergeCell ref="DV2:DY2"/>
    <mergeCell ref="DZ2:EC2"/>
    <mergeCell ref="ED2:EG2"/>
  </mergeCells>
  <dataValidations count="1">
    <dataValidation allowBlank="true" errorStyle="stop" operator="between" prompt="Select County from List or first few letters" showDropDown="false" showErrorMessage="true" showInputMessage="true" sqref="B5:B287" type="list">
      <formula1>$EP$5:$EP$62</formula1>
      <formula2>0</formula2>
    </dataValidation>
  </dataValidations>
  <hyperlinks>
    <hyperlink ref="E73" r:id="rId1" display="mickeyriva@gmail.com"/>
    <hyperlink ref="E99" r:id="rId2" display="tosbornenow@gmail.com"/>
    <hyperlink ref="E216" r:id="rId3" display="sheilasteinberg@gmail.com"/>
  </hyperlinks>
  <printOptions headings="false" gridLines="true" gridLinesSet="true" horizontalCentered="false" verticalCentered="false"/>
  <pageMargins left="0.2" right="0" top="0.738888888888889" bottom="0.738888888888889" header="0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colBreaks count="6" manualBreakCount="6">
    <brk id="13" man="true" max="65535" min="0"/>
    <brk id="37" man="true" max="65535" min="0"/>
    <brk id="65" man="true" max="65535" min="0"/>
    <brk id="93" man="true" max="65535" min="0"/>
    <brk id="117" man="true" max="65535" min="0"/>
    <brk id="137" man="true" max="65535" min="0"/>
  </colBreaks>
  <tableParts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</TotalTime>
  <Application>LibreOffice/24.8.4.2$Windows_X86_64 LibreOffice_project/bb3cfa12c7b1bf994ecc5649a80400d06cd71002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2025-01-11T13:22:07Z</dcterms:modified>
  <cp:revision>10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